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ou\Desktop\ตัวชี้วัดที่ 26 ITA\เอาขึ้นเว็บ\"/>
    </mc:Choice>
  </mc:AlternateContent>
  <bookViews>
    <workbookView xWindow="0" yWindow="120" windowWidth="19440" windowHeight="10470" activeTab="2"/>
  </bookViews>
  <sheets>
    <sheet name="แผนปฏิบัติการปกติ-1.1 ค่าตอบแทน" sheetId="14" r:id="rId1"/>
    <sheet name="แผนปฎิบัติการ(1.2)ครุภัณฑ์" sheetId="38" r:id="rId2"/>
    <sheet name="แผนปฏิบัติการ(1.3)" sheetId="37" r:id="rId3"/>
  </sheets>
  <definedNames>
    <definedName name="_xlnm.Print_Titles" localSheetId="2">'แผนปฏิบัติการ(1.3)'!$9:$10</definedName>
  </definedNames>
  <calcPr calcId="152511"/>
</workbook>
</file>

<file path=xl/calcChain.xml><?xml version="1.0" encoding="utf-8"?>
<calcChain xmlns="http://schemas.openxmlformats.org/spreadsheetml/2006/main">
  <c r="R34" i="37" l="1"/>
  <c r="Q34" i="37"/>
  <c r="P34" i="37"/>
  <c r="O34" i="37"/>
  <c r="N34" i="37"/>
  <c r="M34" i="37"/>
  <c r="L34" i="37"/>
  <c r="J34" i="37"/>
  <c r="I34" i="37"/>
  <c r="H34" i="37"/>
  <c r="K34" i="37"/>
  <c r="G34" i="37" l="1"/>
  <c r="G16" i="38"/>
  <c r="G14" i="38"/>
  <c r="G12" i="38"/>
  <c r="G26" i="37" l="1"/>
  <c r="G24" i="37"/>
  <c r="G33" i="37" l="1"/>
  <c r="G27" i="37"/>
  <c r="G31" i="37"/>
  <c r="G29" i="37"/>
  <c r="G25" i="37"/>
  <c r="G23" i="37"/>
  <c r="G21" i="37"/>
  <c r="G17" i="37"/>
  <c r="G15" i="37"/>
  <c r="G13" i="37"/>
  <c r="G11" i="37" l="1"/>
  <c r="G10" i="38"/>
  <c r="G9" i="38"/>
  <c r="I17" i="38"/>
  <c r="G17" i="38"/>
  <c r="S17" i="38"/>
  <c r="R17" i="38"/>
  <c r="Q17" i="38"/>
  <c r="P17" i="38"/>
  <c r="O17" i="38"/>
  <c r="N17" i="38"/>
  <c r="M17" i="38"/>
  <c r="L17" i="38"/>
  <c r="K17" i="38"/>
  <c r="J17" i="38"/>
  <c r="H17" i="38"/>
  <c r="G32" i="37"/>
  <c r="G30" i="37"/>
  <c r="G28" i="37"/>
  <c r="G13" i="14"/>
  <c r="G12" i="14"/>
  <c r="H35" i="37" l="1"/>
  <c r="Q35" i="37"/>
  <c r="N35" i="37"/>
  <c r="K35" i="37"/>
  <c r="H36" i="37" l="1"/>
  <c r="Q36" i="37"/>
  <c r="N36" i="37"/>
  <c r="K36" i="37"/>
</calcChain>
</file>

<file path=xl/sharedStrings.xml><?xml version="1.0" encoding="utf-8"?>
<sst xmlns="http://schemas.openxmlformats.org/spreadsheetml/2006/main" count="204" uniqueCount="75">
  <si>
    <t>ตค.</t>
  </si>
  <si>
    <t>พย.</t>
  </si>
  <si>
    <t xml:space="preserve">ธค. </t>
  </si>
  <si>
    <t>มค.</t>
  </si>
  <si>
    <t>กพ.</t>
  </si>
  <si>
    <t>มีค.</t>
  </si>
  <si>
    <t>เมย.</t>
  </si>
  <si>
    <t>พค.</t>
  </si>
  <si>
    <t>มิย.</t>
  </si>
  <si>
    <t>เป้าฯ</t>
  </si>
  <si>
    <t>งบฯ</t>
  </si>
  <si>
    <t>รวมงบประมาณ</t>
  </si>
  <si>
    <t>(5)โครงการ / กิจกรรม</t>
  </si>
  <si>
    <t>กค.</t>
  </si>
  <si>
    <t>สค.</t>
  </si>
  <si>
    <t>กย.</t>
  </si>
  <si>
    <t>(7)หน่วยนับ</t>
  </si>
  <si>
    <t>(8)รวม</t>
  </si>
  <si>
    <t>(9)เป้าหมาย/งบประมาณจำแนกรายเดือน</t>
  </si>
  <si>
    <t xml:space="preserve">(6)ความสอดคล้องระหว่างโครงการกับ </t>
  </si>
  <si>
    <t>(10)หน่วยงานที่ปฎิบัติ</t>
  </si>
  <si>
    <t xml:space="preserve"> นโยบายกรม</t>
  </si>
  <si>
    <t>ประเด็นยุทธศาสตร์</t>
  </si>
  <si>
    <t>กลยุทธ์</t>
  </si>
  <si>
    <t>เป้าฯ /   งบฯ</t>
  </si>
  <si>
    <t>ครั้ง</t>
  </si>
  <si>
    <t>ก.พ.ร.</t>
  </si>
  <si>
    <t>(10)
หน่วยงานที่ปฎิบัติ</t>
  </si>
  <si>
    <t>คน/ครั้ง/วัน</t>
  </si>
  <si>
    <t xml:space="preserve">                  (1) หน่วยงาน   กลุ่มพัฒนาระบบบริหาร  กรมสุขภาพจิต       </t>
  </si>
  <si>
    <t>คน/ครั้ง</t>
  </si>
  <si>
    <t xml:space="preserve">1. งบดำเนินงาน
</t>
  </si>
  <si>
    <t xml:space="preserve"> </t>
  </si>
  <si>
    <t>(2)แผนงาน : บุคลากรภาครัฐ</t>
  </si>
  <si>
    <t>(3)ผลผลิตที่ 1 : รายการค่าใช้จ่ายบุคลากรภาครัฐ พัฒนาด้านสาธารณสุข</t>
  </si>
  <si>
    <t>(4)กิจกรรมหลักที่ 1.1 : สนับสนุนบุคลากรในการดำเนินงานสุขภาพจิต</t>
  </si>
  <si>
    <t>1.ค่าใช้สอย</t>
  </si>
  <si>
    <t>1.1เงินสมทบกองทุนประกันสังคม(พนักงานราชการ)</t>
  </si>
  <si>
    <t>4.1.1</t>
  </si>
  <si>
    <t>มิ.ย</t>
  </si>
  <si>
    <t>ก.ค.</t>
  </si>
  <si>
    <t>กพร.</t>
  </si>
  <si>
    <t>50/1/3</t>
  </si>
  <si>
    <t xml:space="preserve"> แบบฟอร์มแผนปฏิบัติการ การดำเนินงานปกติ ประจำปีงบประมาณ 2561</t>
  </si>
  <si>
    <t xml:space="preserve">1.1 โครงการประชุมเชิงปฏิบัติการเรื่องตัวชี้วัดตามคำรับรองการปฏิบัติราชการของหน่วยงานในสังกัดกรมสุขภาพจิต ประจำปีงบประมาณ 2561
</t>
  </si>
  <si>
    <t xml:space="preserve"> 1.3 โครงการประชุมเชิงปฏิบัติการเพื่อพัฒนาระบบคุณภาพการบริหารจัดการภาครัฐของหน่วยงานในสังกัดกรมสุขภาพจิต (PMQA-M-F) ประจำปีงบประมาณ 2561
</t>
  </si>
  <si>
    <t>(3)ผลผลิตที่ 1 : ประชาชนได้รับการบริการเฉพาะทางด้านสุขภาพจิต</t>
  </si>
  <si>
    <t xml:space="preserve">1.ครุภัณฑ์คอมพิวเตอร์ </t>
  </si>
  <si>
    <t>3.1.1</t>
  </si>
  <si>
    <t>เครื่อง</t>
  </si>
  <si>
    <t xml:space="preserve">1.2 เครื่องพิมพ์ชนิดเลเซอร์ หรือชนิด LED 
ขาวดำ ชนิด Network แบบที่ 1(27 หน้า/นาที) </t>
  </si>
  <si>
    <t>1.1 เครื่องคอมพิวเตอร์ สำหรับงานประมวลผล แบบที่1 (จอขนาดไม่น้อยกว่า 19 นิ้ว)</t>
  </si>
  <si>
    <t>1.3 สแกนเนอร์ สำหรับงานเก็บเอกสารทั่วไป</t>
  </si>
  <si>
    <t>(2)แผนงาน : พื้นฐานด้านการพัฒนาและเสริมสร้างศักยภาพคน</t>
  </si>
  <si>
    <t>(4)กิจกรรมหลักที่ 1.3 : พัฒนาโครงสร้างพื้นฐานและระบบบริการสุขภาพจิต</t>
  </si>
  <si>
    <t>ยุทธศาสตร์กรมสุขภาพจิตที่ 4 พัฒนาระบบบริหารจัดการให้มีประสิทธิภาพและมีธรรมาภิบาล</t>
  </si>
  <si>
    <t>(5) ความสอดคล้องระหว่างโครงการกับยุทธศาสตร์กรมสุขภาพจิต</t>
  </si>
  <si>
    <t>(4)กิจกรรมหลักที่ 1.2 : พัฒนาระบบข้อมูลเทคโนโลยีสารสนเทศและการสื่อสาร เพื่อสนับสนุนระบบบริการสุขภาพจิต</t>
  </si>
  <si>
    <t>285/1/2</t>
  </si>
  <si>
    <t>69/1/2</t>
  </si>
  <si>
    <t>156/1/2</t>
  </si>
  <si>
    <t>41/1/3</t>
  </si>
  <si>
    <t xml:space="preserve"> 50/1/3</t>
  </si>
  <si>
    <t xml:space="preserve">1.2 โครงการประชุมเชิงปฏิบัติการเพื่อจัดทำรายงานรางวัลเลิศรัฐ สาขาบริการภาครัฐ ประจำปี พ.ศ.2561 </t>
  </si>
  <si>
    <t xml:space="preserve">1.5 โครงการประชุมเชิงปฏิบัติการเพื่อจัดทำเอกสารคุณภาพการดำเนินงานของกรมสุขภาพจิต ตามเกณฑ์รางวัลเลิศรัฐ สาขาคุณภาพการบริหารจัดการภาครัฐ ประจำปี พ.ศ. 2561
</t>
  </si>
  <si>
    <t xml:space="preserve">1.6  โครงการประชุมเชิงปฏิบัติการเพื่อสรุปผลการตรวจประเมินPMQA-M-F ประจำปี พ.ศ.2561 
</t>
  </si>
  <si>
    <t>1.7 การพัฒนาศักยภาพบุคลากร</t>
  </si>
  <si>
    <t>1.8 การบริหารจัดการเพื่อการพัฒนาระบบราชการ</t>
  </si>
  <si>
    <t>1.9 ค่าใช้จ่ายในการเดินทางไปราชการ</t>
  </si>
  <si>
    <t>1.10 ค่าวัสดุสำนักงาน</t>
  </si>
  <si>
    <t>1.11 ค่าปฏิบัติงานนอกเวลาราชการ</t>
  </si>
  <si>
    <t>35/1/2</t>
  </si>
  <si>
    <t>รวมเงิน 6 เดือนหลัง = 548,887 บาท คิดเป็น 29.75%</t>
  </si>
  <si>
    <t>1.4 โครงการประชุมเชิงปฏิบัติการเพื่อจัดทำรายงานรางวัลเลิศรัฐ สาขาบริการภาครัฐ ประจำปี พ.ศ.2561 ครั้งที่ 2</t>
  </si>
  <si>
    <t>รวมเงิน 6 เดือนแรก = 1,296,113 บาท คิดเป็น 70.25%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</si>
</sst>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-* #,##0.0_-;\-* #,##0.0_-;_-* &quot;-&quot;??_-;_-@_-"/>
    <numFmt numFmtId="188" formatCode="_-* #,##0_-;\-* #,##0_-;_-* &quot;-&quot;??_-;_-@_-"/>
    <numFmt numFmtId="189" formatCode="0.0"/>
  </numFmts>
  <fonts count="16" x14ac:knownFonts="1">
    <font>
      <sz val="10"/>
      <name val="Arial"/>
      <charset val="222"/>
    </font>
    <font>
      <sz val="10"/>
      <name val="Arial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0"/>
      <name val="TH SarabunPSK"/>
      <family val="2"/>
    </font>
    <font>
      <b/>
      <sz val="16"/>
      <name val="TH SarabunPSK"/>
      <family val="2"/>
    </font>
    <font>
      <sz val="8"/>
      <name val="Arial"/>
      <family val="2"/>
    </font>
    <font>
      <sz val="12"/>
      <name val="TH SarabunPSK"/>
      <family val="2"/>
    </font>
    <font>
      <b/>
      <sz val="22"/>
      <name val="TH SarabunPSK"/>
      <family val="2"/>
    </font>
    <font>
      <sz val="11"/>
      <color rgb="FF006100"/>
      <name val="Tahoma"/>
      <family val="2"/>
      <charset val="222"/>
      <scheme val="minor"/>
    </font>
    <font>
      <sz val="14"/>
      <color rgb="FFFF0000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4"/>
      <color theme="1"/>
      <name val="TH SarabunPSK"/>
      <family val="2"/>
    </font>
    <font>
      <b/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</fonts>
  <fills count="1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3" borderId="0" applyNumberFormat="0" applyBorder="0" applyAlignment="0" applyProtection="0"/>
    <xf numFmtId="9" fontId="1" fillId="0" borderId="0" applyFont="0" applyFill="0" applyBorder="0" applyAlignment="0" applyProtection="0"/>
  </cellStyleXfs>
  <cellXfs count="24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0" borderId="0" xfId="0" applyFont="1" applyFill="1"/>
    <xf numFmtId="0" fontId="2" fillId="2" borderId="3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/>
    </xf>
    <xf numFmtId="3" fontId="2" fillId="0" borderId="0" xfId="0" applyNumberFormat="1" applyFont="1"/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4" borderId="5" xfId="0" applyFont="1" applyFill="1" applyBorder="1"/>
    <xf numFmtId="0" fontId="2" fillId="4" borderId="1" xfId="0" applyFont="1" applyFill="1" applyBorder="1"/>
    <xf numFmtId="3" fontId="3" fillId="4" borderId="5" xfId="0" applyNumberFormat="1" applyFont="1" applyFill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center" vertical="center" textRotation="90"/>
    </xf>
    <xf numFmtId="0" fontId="2" fillId="4" borderId="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3" fillId="0" borderId="1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2" fillId="4" borderId="2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/>
    </xf>
    <xf numFmtId="0" fontId="2" fillId="0" borderId="7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 wrapText="1"/>
    </xf>
    <xf numFmtId="3" fontId="2" fillId="7" borderId="3" xfId="0" applyNumberFormat="1" applyFont="1" applyFill="1" applyBorder="1" applyAlignment="1">
      <alignment horizontal="center"/>
    </xf>
    <xf numFmtId="3" fontId="3" fillId="7" borderId="6" xfId="0" applyNumberFormat="1" applyFont="1" applyFill="1" applyBorder="1" applyAlignment="1">
      <alignment horizontal="center"/>
    </xf>
    <xf numFmtId="3" fontId="2" fillId="7" borderId="6" xfId="0" applyNumberFormat="1" applyFont="1" applyFill="1" applyBorder="1"/>
    <xf numFmtId="15" fontId="2" fillId="0" borderId="6" xfId="0" applyNumberFormat="1" applyFont="1" applyBorder="1" applyAlignment="1">
      <alignment horizontal="left" vertical="top" shrinkToFit="1"/>
    </xf>
    <xf numFmtId="0" fontId="2" fillId="0" borderId="12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4" borderId="2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vertical="top" wrapText="1"/>
    </xf>
    <xf numFmtId="3" fontId="2" fillId="0" borderId="6" xfId="0" applyNumberFormat="1" applyFont="1" applyFill="1" applyBorder="1"/>
    <xf numFmtId="0" fontId="2" fillId="0" borderId="0" xfId="0" applyFont="1" applyAlignment="1">
      <alignment horizontal="center" vertical="top"/>
    </xf>
    <xf numFmtId="0" fontId="2" fillId="2" borderId="3" xfId="0" applyFont="1" applyFill="1" applyBorder="1" applyAlignment="1">
      <alignment horizontal="center" vertical="top" textRotation="90" wrapText="1"/>
    </xf>
    <xf numFmtId="0" fontId="2" fillId="2" borderId="0" xfId="0" applyFont="1" applyFill="1" applyAlignment="1">
      <alignment horizontal="center" vertical="top" textRotation="90"/>
    </xf>
    <xf numFmtId="0" fontId="2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vertical="center" wrapText="1"/>
    </xf>
    <xf numFmtId="0" fontId="2" fillId="5" borderId="6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/>
    <xf numFmtId="188" fontId="2" fillId="0" borderId="0" xfId="1" applyNumberFormat="1" applyFont="1"/>
    <xf numFmtId="188" fontId="2" fillId="0" borderId="0" xfId="0" applyNumberFormat="1" applyFont="1"/>
    <xf numFmtId="189" fontId="2" fillId="0" borderId="0" xfId="0" applyNumberFormat="1" applyFont="1"/>
    <xf numFmtId="187" fontId="2" fillId="0" borderId="0" xfId="1" applyNumberFormat="1" applyFont="1"/>
    <xf numFmtId="15" fontId="12" fillId="0" borderId="6" xfId="0" applyNumberFormat="1" applyFont="1" applyBorder="1" applyAlignment="1">
      <alignment vertical="top"/>
    </xf>
    <xf numFmtId="0" fontId="2" fillId="4" borderId="3" xfId="0" applyFont="1" applyFill="1" applyBorder="1" applyAlignment="1">
      <alignment vertical="top" wrapText="1"/>
    </xf>
    <xf numFmtId="3" fontId="2" fillId="4" borderId="5" xfId="0" applyNumberFormat="1" applyFont="1" applyFill="1" applyBorder="1" applyAlignment="1">
      <alignment horizontal="center"/>
    </xf>
    <xf numFmtId="0" fontId="2" fillId="0" borderId="8" xfId="0" applyFont="1" applyBorder="1" applyAlignment="1">
      <alignment vertical="top" wrapText="1"/>
    </xf>
    <xf numFmtId="3" fontId="3" fillId="0" borderId="1" xfId="0" applyNumberFormat="1" applyFont="1" applyBorder="1" applyAlignment="1">
      <alignment horizontal="center" vertical="top"/>
    </xf>
    <xf numFmtId="3" fontId="2" fillId="0" borderId="1" xfId="0" applyNumberFormat="1" applyFont="1" applyBorder="1" applyAlignment="1">
      <alignment horizontal="center" vertical="top"/>
    </xf>
    <xf numFmtId="0" fontId="4" fillId="0" borderId="3" xfId="0" applyFont="1" applyBorder="1" applyAlignment="1">
      <alignment vertical="top" wrapText="1"/>
    </xf>
    <xf numFmtId="3" fontId="3" fillId="0" borderId="3" xfId="0" applyNumberFormat="1" applyFont="1" applyBorder="1" applyAlignment="1">
      <alignment horizontal="center" vertical="top"/>
    </xf>
    <xf numFmtId="3" fontId="2" fillId="0" borderId="3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3" fontId="3" fillId="12" borderId="6" xfId="0" applyNumberFormat="1" applyFont="1" applyFill="1" applyBorder="1" applyAlignment="1">
      <alignment horizontal="center"/>
    </xf>
    <xf numFmtId="3" fontId="2" fillId="12" borderId="6" xfId="0" applyNumberFormat="1" applyFont="1" applyFill="1" applyBorder="1"/>
    <xf numFmtId="3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3" fontId="10" fillId="0" borderId="3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/>
    </xf>
    <xf numFmtId="0" fontId="13" fillId="6" borderId="12" xfId="0" applyFont="1" applyFill="1" applyBorder="1" applyAlignment="1">
      <alignment vertical="top"/>
    </xf>
    <xf numFmtId="0" fontId="13" fillId="9" borderId="12" xfId="0" applyFont="1" applyFill="1" applyBorder="1" applyAlignment="1">
      <alignment horizontal="center" vertical="top"/>
    </xf>
    <xf numFmtId="0" fontId="13" fillId="9" borderId="12" xfId="0" applyFont="1" applyFill="1" applyBorder="1" applyAlignment="1">
      <alignment vertical="top"/>
    </xf>
    <xf numFmtId="0" fontId="13" fillId="11" borderId="12" xfId="0" applyFont="1" applyFill="1" applyBorder="1" applyAlignment="1">
      <alignment horizontal="center" vertical="top"/>
    </xf>
    <xf numFmtId="0" fontId="13" fillId="11" borderId="12" xfId="0" applyFont="1" applyFill="1" applyBorder="1" applyAlignment="1">
      <alignment vertical="top"/>
    </xf>
    <xf numFmtId="0" fontId="13" fillId="10" borderId="12" xfId="0" applyFont="1" applyFill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11" xfId="0" applyFont="1" applyFill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/>
    </xf>
    <xf numFmtId="0" fontId="13" fillId="6" borderId="5" xfId="0" applyFont="1" applyFill="1" applyBorder="1" applyAlignment="1">
      <alignment vertical="top"/>
    </xf>
    <xf numFmtId="3" fontId="13" fillId="9" borderId="5" xfId="0" applyNumberFormat="1" applyFont="1" applyFill="1" applyBorder="1" applyAlignment="1">
      <alignment horizontal="center" vertical="top"/>
    </xf>
    <xf numFmtId="0" fontId="13" fillId="9" borderId="5" xfId="0" applyFont="1" applyFill="1" applyBorder="1" applyAlignment="1">
      <alignment vertical="top"/>
    </xf>
    <xf numFmtId="188" fontId="13" fillId="11" borderId="5" xfId="1" applyNumberFormat="1" applyFont="1" applyFill="1" applyBorder="1" applyAlignment="1">
      <alignment horizontal="center" vertical="top"/>
    </xf>
    <xf numFmtId="0" fontId="13" fillId="11" borderId="5" xfId="0" applyFont="1" applyFill="1" applyBorder="1" applyAlignment="1">
      <alignment vertical="top"/>
    </xf>
    <xf numFmtId="0" fontId="13" fillId="10" borderId="5" xfId="0" applyFont="1" applyFill="1" applyBorder="1" applyAlignment="1">
      <alignment vertical="top"/>
    </xf>
    <xf numFmtId="0" fontId="12" fillId="0" borderId="0" xfId="0" applyFont="1" applyAlignment="1"/>
    <xf numFmtId="0" fontId="12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0" fontId="3" fillId="5" borderId="6" xfId="0" applyFont="1" applyFill="1" applyBorder="1" applyAlignment="1">
      <alignment horizontal="left" vertical="center" wrapText="1"/>
    </xf>
    <xf numFmtId="3" fontId="3" fillId="4" borderId="16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3" fillId="10" borderId="12" xfId="0" applyNumberFormat="1" applyFont="1" applyFill="1" applyBorder="1" applyAlignment="1">
      <alignment vertical="top"/>
    </xf>
    <xf numFmtId="0" fontId="15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3" fontId="15" fillId="5" borderId="6" xfId="0" applyNumberFormat="1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top" wrapText="1"/>
    </xf>
    <xf numFmtId="3" fontId="15" fillId="0" borderId="5" xfId="0" applyNumberFormat="1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/>
    </xf>
    <xf numFmtId="0" fontId="15" fillId="0" borderId="12" xfId="0" applyFont="1" applyBorder="1" applyAlignment="1">
      <alignment horizontal="center" vertical="top"/>
    </xf>
    <xf numFmtId="3" fontId="15" fillId="0" borderId="1" xfId="0" applyNumberFormat="1" applyFont="1" applyFill="1" applyBorder="1" applyAlignment="1">
      <alignment horizontal="center" vertical="top"/>
    </xf>
    <xf numFmtId="3" fontId="15" fillId="5" borderId="6" xfId="0" applyNumberFormat="1" applyFont="1" applyFill="1" applyBorder="1" applyAlignment="1">
      <alignment horizontal="center"/>
    </xf>
    <xf numFmtId="3" fontId="15" fillId="0" borderId="0" xfId="1" applyNumberFormat="1" applyFont="1" applyFill="1"/>
    <xf numFmtId="0" fontId="14" fillId="0" borderId="0" xfId="2" applyFont="1" applyFill="1"/>
    <xf numFmtId="0" fontId="15" fillId="0" borderId="0" xfId="0" applyFont="1" applyAlignment="1">
      <alignment vertical="top"/>
    </xf>
    <xf numFmtId="0" fontId="13" fillId="6" borderId="12" xfId="0" applyFont="1" applyFill="1" applyBorder="1" applyAlignment="1">
      <alignment vertical="top" wrapText="1"/>
    </xf>
    <xf numFmtId="188" fontId="13" fillId="6" borderId="5" xfId="1" applyNumberFormat="1" applyFont="1" applyFill="1" applyBorder="1" applyAlignment="1">
      <alignment horizontal="center" vertical="top"/>
    </xf>
    <xf numFmtId="0" fontId="13" fillId="6" borderId="1" xfId="0" applyFont="1" applyFill="1" applyBorder="1" applyAlignment="1">
      <alignment vertical="top"/>
    </xf>
    <xf numFmtId="0" fontId="13" fillId="6" borderId="1" xfId="0" applyFont="1" applyFill="1" applyBorder="1" applyAlignment="1">
      <alignment horizontal="center" vertical="top"/>
    </xf>
    <xf numFmtId="0" fontId="13" fillId="9" borderId="1" xfId="0" applyFont="1" applyFill="1" applyBorder="1" applyAlignment="1">
      <alignment vertical="top"/>
    </xf>
    <xf numFmtId="0" fontId="13" fillId="11" borderId="1" xfId="0" applyFont="1" applyFill="1" applyBorder="1" applyAlignment="1">
      <alignment vertical="top"/>
    </xf>
    <xf numFmtId="0" fontId="13" fillId="10" borderId="1" xfId="0" applyFont="1" applyFill="1" applyBorder="1" applyAlignment="1">
      <alignment vertical="top"/>
    </xf>
    <xf numFmtId="3" fontId="13" fillId="6" borderId="5" xfId="0" applyNumberFormat="1" applyFont="1" applyFill="1" applyBorder="1" applyAlignment="1">
      <alignment horizontal="center" vertical="top"/>
    </xf>
    <xf numFmtId="188" fontId="13" fillId="9" borderId="5" xfId="1" applyNumberFormat="1" applyFont="1" applyFill="1" applyBorder="1" applyAlignment="1">
      <alignment vertical="top"/>
    </xf>
    <xf numFmtId="0" fontId="13" fillId="6" borderId="1" xfId="0" applyNumberFormat="1" applyFont="1" applyFill="1" applyBorder="1" applyAlignment="1">
      <alignment horizontal="center" vertical="top"/>
    </xf>
    <xf numFmtId="0" fontId="13" fillId="9" borderId="1" xfId="0" applyNumberFormat="1" applyFont="1" applyFill="1" applyBorder="1" applyAlignment="1">
      <alignment horizontal="center" vertical="top"/>
    </xf>
    <xf numFmtId="3" fontId="13" fillId="9" borderId="1" xfId="0" applyNumberFormat="1" applyFont="1" applyFill="1" applyBorder="1" applyAlignment="1">
      <alignment horizontal="center" vertical="top"/>
    </xf>
    <xf numFmtId="0" fontId="13" fillId="11" borderId="1" xfId="0" applyNumberFormat="1" applyFont="1" applyFill="1" applyBorder="1" applyAlignment="1">
      <alignment horizontal="center" vertical="top"/>
    </xf>
    <xf numFmtId="0" fontId="13" fillId="10" borderId="1" xfId="0" applyNumberFormat="1" applyFont="1" applyFill="1" applyBorder="1" applyAlignment="1">
      <alignment horizontal="center" vertical="top"/>
    </xf>
    <xf numFmtId="3" fontId="13" fillId="10" borderId="1" xfId="0" applyNumberFormat="1" applyFont="1" applyFill="1" applyBorder="1" applyAlignment="1">
      <alignment horizontal="center"/>
    </xf>
    <xf numFmtId="3" fontId="13" fillId="6" borderId="3" xfId="0" applyNumberFormat="1" applyFont="1" applyFill="1" applyBorder="1" applyAlignment="1">
      <alignment horizontal="center" vertical="top"/>
    </xf>
    <xf numFmtId="3" fontId="13" fillId="9" borderId="3" xfId="0" applyNumberFormat="1" applyFont="1" applyFill="1" applyBorder="1" applyAlignment="1">
      <alignment horizontal="center" vertical="top"/>
    </xf>
    <xf numFmtId="3" fontId="13" fillId="11" borderId="5" xfId="0" applyNumberFormat="1" applyFont="1" applyFill="1" applyBorder="1" applyAlignment="1">
      <alignment horizontal="center" vertical="top"/>
    </xf>
    <xf numFmtId="3" fontId="13" fillId="10" borderId="5" xfId="0" applyNumberFormat="1" applyFont="1" applyFill="1" applyBorder="1" applyAlignment="1">
      <alignment horizontal="center" vertical="top"/>
    </xf>
    <xf numFmtId="3" fontId="13" fillId="10" borderId="5" xfId="0" applyNumberFormat="1" applyFont="1" applyFill="1" applyBorder="1" applyAlignment="1">
      <alignment horizontal="center"/>
    </xf>
    <xf numFmtId="3" fontId="13" fillId="6" borderId="2" xfId="0" applyNumberFormat="1" applyFont="1" applyFill="1" applyBorder="1" applyAlignment="1">
      <alignment horizontal="center" vertical="top"/>
    </xf>
    <xf numFmtId="3" fontId="13" fillId="9" borderId="2" xfId="0" applyNumberFormat="1" applyFont="1" applyFill="1" applyBorder="1" applyAlignment="1">
      <alignment horizontal="center" vertical="top"/>
    </xf>
    <xf numFmtId="3" fontId="13" fillId="11" borderId="2" xfId="0" applyNumberFormat="1" applyFont="1" applyFill="1" applyBorder="1" applyAlignment="1">
      <alignment horizontal="center" vertical="top"/>
    </xf>
    <xf numFmtId="3" fontId="13" fillId="10" borderId="2" xfId="0" applyNumberFormat="1" applyFont="1" applyFill="1" applyBorder="1" applyAlignment="1">
      <alignment horizontal="center" vertical="top"/>
    </xf>
    <xf numFmtId="0" fontId="13" fillId="10" borderId="2" xfId="0" applyFont="1" applyFill="1" applyBorder="1" applyAlignment="1">
      <alignment horizontal="center"/>
    </xf>
    <xf numFmtId="3" fontId="13" fillId="10" borderId="5" xfId="0" applyNumberFormat="1" applyFont="1" applyFill="1" applyBorder="1" applyAlignment="1">
      <alignment vertical="top"/>
    </xf>
    <xf numFmtId="3" fontId="13" fillId="6" borderId="1" xfId="0" applyNumberFormat="1" applyFont="1" applyFill="1" applyBorder="1" applyAlignment="1">
      <alignment horizontal="center" vertical="top"/>
    </xf>
    <xf numFmtId="3" fontId="15" fillId="9" borderId="1" xfId="0" applyNumberFormat="1" applyFont="1" applyFill="1" applyBorder="1" applyAlignment="1">
      <alignment horizontal="center" vertical="top"/>
    </xf>
    <xf numFmtId="3" fontId="13" fillId="11" borderId="1" xfId="0" applyNumberFormat="1" applyFont="1" applyFill="1" applyBorder="1" applyAlignment="1">
      <alignment horizontal="center" vertical="top"/>
    </xf>
    <xf numFmtId="0" fontId="13" fillId="10" borderId="12" xfId="0" applyFont="1" applyFill="1" applyBorder="1" applyAlignment="1">
      <alignment horizontal="center"/>
    </xf>
    <xf numFmtId="3" fontId="13" fillId="10" borderId="1" xfId="0" applyNumberFormat="1" applyFont="1" applyFill="1" applyBorder="1" applyAlignment="1">
      <alignment horizontal="center" vertical="top"/>
    </xf>
    <xf numFmtId="0" fontId="13" fillId="10" borderId="1" xfId="0" applyFont="1" applyFill="1" applyBorder="1" applyAlignment="1">
      <alignment horizontal="center"/>
    </xf>
    <xf numFmtId="3" fontId="13" fillId="6" borderId="5" xfId="0" applyNumberFormat="1" applyFont="1" applyFill="1" applyBorder="1" applyAlignment="1">
      <alignment vertical="top"/>
    </xf>
    <xf numFmtId="3" fontId="15" fillId="9" borderId="5" xfId="0" applyNumberFormat="1" applyFont="1" applyFill="1" applyBorder="1" applyAlignment="1">
      <alignment horizontal="center" vertical="top"/>
    </xf>
    <xf numFmtId="3" fontId="13" fillId="10" borderId="3" xfId="0" applyNumberFormat="1" applyFont="1" applyFill="1" applyBorder="1" applyAlignment="1">
      <alignment horizontal="center"/>
    </xf>
    <xf numFmtId="188" fontId="13" fillId="10" borderId="5" xfId="1" applyNumberFormat="1" applyFont="1" applyFill="1" applyBorder="1" applyAlignment="1"/>
    <xf numFmtId="0" fontId="13" fillId="11" borderId="1" xfId="0" applyFont="1" applyFill="1" applyBorder="1" applyAlignment="1">
      <alignment horizontal="center" vertical="top"/>
    </xf>
    <xf numFmtId="0" fontId="13" fillId="10" borderId="1" xfId="0" applyFont="1" applyFill="1" applyBorder="1" applyAlignment="1">
      <alignment horizontal="center" vertical="top"/>
    </xf>
    <xf numFmtId="3" fontId="13" fillId="11" borderId="3" xfId="0" applyNumberFormat="1" applyFont="1" applyFill="1" applyBorder="1" applyAlignment="1">
      <alignment horizontal="center" vertical="top"/>
    </xf>
    <xf numFmtId="3" fontId="13" fillId="10" borderId="3" xfId="0" applyNumberFormat="1" applyFont="1" applyFill="1" applyBorder="1" applyAlignment="1">
      <alignment horizontal="center" vertical="top"/>
    </xf>
    <xf numFmtId="3" fontId="13" fillId="6" borderId="12" xfId="0" applyNumberFormat="1" applyFont="1" applyFill="1" applyBorder="1" applyAlignment="1">
      <alignment horizontal="center" vertical="top"/>
    </xf>
    <xf numFmtId="3" fontId="13" fillId="9" borderId="12" xfId="0" applyNumberFormat="1" applyFont="1" applyFill="1" applyBorder="1" applyAlignment="1">
      <alignment horizontal="center" vertical="top"/>
    </xf>
    <xf numFmtId="3" fontId="13" fillId="11" borderId="12" xfId="0" applyNumberFormat="1" applyFont="1" applyFill="1" applyBorder="1" applyAlignment="1">
      <alignment horizontal="center" vertical="top"/>
    </xf>
    <xf numFmtId="3" fontId="13" fillId="10" borderId="12" xfId="0" applyNumberFormat="1" applyFont="1" applyFill="1" applyBorder="1" applyAlignment="1">
      <alignment horizontal="center" vertical="top"/>
    </xf>
    <xf numFmtId="0" fontId="13" fillId="10" borderId="3" xfId="0" applyFont="1" applyFill="1" applyBorder="1" applyAlignment="1"/>
    <xf numFmtId="3" fontId="15" fillId="6" borderId="3" xfId="0" applyNumberFormat="1" applyFont="1" applyFill="1" applyBorder="1" applyAlignment="1">
      <alignment horizontal="center"/>
    </xf>
    <xf numFmtId="3" fontId="15" fillId="9" borderId="3" xfId="0" applyNumberFormat="1" applyFont="1" applyFill="1" applyBorder="1" applyAlignment="1">
      <alignment horizontal="center"/>
    </xf>
    <xf numFmtId="3" fontId="15" fillId="11" borderId="3" xfId="0" applyNumberFormat="1" applyFont="1" applyFill="1" applyBorder="1" applyAlignment="1">
      <alignment horizontal="center"/>
    </xf>
    <xf numFmtId="3" fontId="15" fillId="10" borderId="3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top" wrapText="1"/>
    </xf>
    <xf numFmtId="0" fontId="13" fillId="9" borderId="1" xfId="0" applyFont="1" applyFill="1" applyBorder="1" applyAlignment="1">
      <alignment horizontal="center" vertical="top"/>
    </xf>
    <xf numFmtId="3" fontId="2" fillId="10" borderId="5" xfId="0" applyNumberFormat="1" applyFont="1" applyFill="1" applyBorder="1" applyAlignment="1">
      <alignment horizontal="center" vertical="top"/>
    </xf>
    <xf numFmtId="3" fontId="2" fillId="10" borderId="1" xfId="0" applyNumberFormat="1" applyFont="1" applyFill="1" applyBorder="1" applyAlignment="1">
      <alignment horizontal="center" vertical="top"/>
    </xf>
    <xf numFmtId="3" fontId="2" fillId="10" borderId="3" xfId="0" applyNumberFormat="1" applyFont="1" applyFill="1" applyBorder="1" applyAlignment="1">
      <alignment horizontal="center" vertical="top"/>
    </xf>
    <xf numFmtId="0" fontId="13" fillId="6" borderId="12" xfId="0" applyFont="1" applyFill="1" applyBorder="1" applyAlignment="1">
      <alignment horizontal="center" vertical="top"/>
    </xf>
    <xf numFmtId="0" fontId="2" fillId="0" borderId="0" xfId="0" applyFont="1" applyAlignment="1">
      <alignment horizontal="left" wrapText="1"/>
    </xf>
    <xf numFmtId="0" fontId="3" fillId="7" borderId="13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/>
    </xf>
    <xf numFmtId="0" fontId="3" fillId="7" borderId="1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4" borderId="2" xfId="0" applyFont="1" applyFill="1" applyBorder="1" applyAlignment="1">
      <alignment vertical="top" wrapText="1"/>
    </xf>
    <xf numFmtId="0" fontId="3" fillId="4" borderId="3" xfId="0" applyFont="1" applyFill="1" applyBorder="1" applyAlignment="1">
      <alignment vertical="top" wrapText="1"/>
    </xf>
    <xf numFmtId="0" fontId="4" fillId="4" borderId="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2" fillId="4" borderId="2" xfId="0" applyFont="1" applyFill="1" applyBorder="1" applyAlignment="1">
      <alignment vertical="top" wrapText="1"/>
    </xf>
    <xf numFmtId="0" fontId="2" fillId="4" borderId="3" xfId="0" applyFont="1" applyFill="1" applyBorder="1" applyAlignment="1">
      <alignment vertical="top" wrapText="1"/>
    </xf>
    <xf numFmtId="0" fontId="3" fillId="12" borderId="13" xfId="0" applyFont="1" applyFill="1" applyBorder="1" applyAlignment="1">
      <alignment horizontal="center"/>
    </xf>
    <xf numFmtId="0" fontId="3" fillId="12" borderId="14" xfId="0" applyFont="1" applyFill="1" applyBorder="1" applyAlignment="1">
      <alignment horizontal="center"/>
    </xf>
    <xf numFmtId="0" fontId="3" fillId="12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3" fillId="0" borderId="16" xfId="0" applyFont="1" applyBorder="1" applyAlignment="1">
      <alignment vertical="top" wrapText="1"/>
    </xf>
    <xf numFmtId="0" fontId="13" fillId="0" borderId="3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13" fillId="0" borderId="2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15" fillId="8" borderId="6" xfId="0" applyFont="1" applyFill="1" applyBorder="1" applyAlignment="1">
      <alignment horizontal="center"/>
    </xf>
    <xf numFmtId="0" fontId="15" fillId="5" borderId="6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1" fillId="0" borderId="14" xfId="0" applyFont="1" applyFill="1" applyBorder="1"/>
    <xf numFmtId="0" fontId="11" fillId="0" borderId="15" xfId="0" applyFont="1" applyFill="1" applyBorder="1"/>
    <xf numFmtId="3" fontId="3" fillId="6" borderId="6" xfId="0" applyNumberFormat="1" applyFont="1" applyFill="1" applyBorder="1" applyAlignment="1">
      <alignment horizontal="center"/>
    </xf>
    <xf numFmtId="3" fontId="3" fillId="9" borderId="6" xfId="0" applyNumberFormat="1" applyFont="1" applyFill="1" applyBorder="1" applyAlignment="1">
      <alignment horizontal="center"/>
    </xf>
    <xf numFmtId="3" fontId="3" fillId="11" borderId="6" xfId="0" applyNumberFormat="1" applyFont="1" applyFill="1" applyBorder="1" applyAlignment="1">
      <alignment horizontal="center"/>
    </xf>
    <xf numFmtId="3" fontId="3" fillId="10" borderId="6" xfId="0" applyNumberFormat="1" applyFont="1" applyFill="1" applyBorder="1" applyAlignment="1">
      <alignment horizontal="center"/>
    </xf>
    <xf numFmtId="10" fontId="3" fillId="6" borderId="6" xfId="3" applyNumberFormat="1" applyFont="1" applyFill="1" applyBorder="1" applyAlignment="1">
      <alignment horizontal="center"/>
    </xf>
    <xf numFmtId="10" fontId="3" fillId="9" borderId="6" xfId="3" applyNumberFormat="1" applyFont="1" applyFill="1" applyBorder="1" applyAlignment="1">
      <alignment horizontal="center"/>
    </xf>
    <xf numFmtId="10" fontId="3" fillId="11" borderId="6" xfId="3" applyNumberFormat="1" applyFont="1" applyFill="1" applyBorder="1" applyAlignment="1">
      <alignment horizontal="center"/>
    </xf>
    <xf numFmtId="10" fontId="3" fillId="10" borderId="6" xfId="3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</cellXfs>
  <cellStyles count="4">
    <cellStyle name="เครื่องหมายจุลภาค" xfId="1" builtinId="3"/>
    <cellStyle name="ดี" xfId="2" builtinId="26"/>
    <cellStyle name="ปกติ" xfId="0" builtinId="0"/>
    <cellStyle name="เปอร์เซ็นต์" xfId="3" builtinId="5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zoomScale="110" zoomScaleNormal="110" workbookViewId="0">
      <selection activeCell="K12" sqref="K12"/>
    </sheetView>
  </sheetViews>
  <sheetFormatPr defaultRowHeight="21.6" customHeight="1" x14ac:dyDescent="0.3"/>
  <cols>
    <col min="1" max="1" width="28.28515625" style="1" customWidth="1"/>
    <col min="2" max="3" width="6.5703125" style="1" customWidth="1"/>
    <col min="4" max="4" width="5.28515625" style="1" customWidth="1"/>
    <col min="5" max="5" width="8.5703125" style="1" customWidth="1"/>
    <col min="6" max="6" width="5.28515625" style="1" customWidth="1"/>
    <col min="7" max="7" width="8.28515625" style="1" customWidth="1"/>
    <col min="8" max="9" width="7" style="1" customWidth="1"/>
    <col min="10" max="10" width="6.85546875" style="1" customWidth="1"/>
    <col min="11" max="11" width="7.28515625" style="1" customWidth="1"/>
    <col min="12" max="12" width="7.140625" style="1" customWidth="1"/>
    <col min="13" max="13" width="6.5703125" style="1" customWidth="1"/>
    <col min="14" max="15" width="6.7109375" style="1" customWidth="1"/>
    <col min="16" max="16" width="6.5703125" style="1" customWidth="1"/>
    <col min="17" max="17" width="6.140625" style="1" customWidth="1"/>
    <col min="18" max="19" width="6.7109375" style="1" customWidth="1"/>
    <col min="20" max="20" width="11.28515625" style="1" customWidth="1"/>
    <col min="21" max="16384" width="9.140625" style="1"/>
  </cols>
  <sheetData>
    <row r="1" spans="1:22" ht="21.6" customHeight="1" x14ac:dyDescent="0.3">
      <c r="R1" s="22"/>
      <c r="T1" s="41">
        <v>22219</v>
      </c>
    </row>
    <row r="2" spans="1:22" ht="21.6" customHeight="1" x14ac:dyDescent="0.3">
      <c r="A2" s="203" t="s">
        <v>43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T2" s="25"/>
    </row>
    <row r="3" spans="1:22" ht="21.6" customHeight="1" x14ac:dyDescent="0.35">
      <c r="A3" s="2"/>
      <c r="B3" s="2"/>
      <c r="C3" s="2"/>
      <c r="D3" s="203" t="s">
        <v>29</v>
      </c>
      <c r="E3" s="203"/>
      <c r="F3" s="203"/>
      <c r="G3" s="203"/>
      <c r="H3" s="203"/>
      <c r="I3" s="203"/>
      <c r="J3" s="203"/>
      <c r="K3" s="203"/>
      <c r="L3" s="203"/>
      <c r="M3" s="2"/>
      <c r="N3" s="2"/>
      <c r="O3" s="2"/>
      <c r="P3" s="2"/>
      <c r="Q3" s="2"/>
      <c r="S3" s="204"/>
      <c r="T3" s="204"/>
    </row>
    <row r="4" spans="1:22" ht="21.6" customHeight="1" x14ac:dyDescent="0.3">
      <c r="A4" s="3" t="s">
        <v>33</v>
      </c>
      <c r="B4" s="3"/>
      <c r="D4" s="3"/>
    </row>
    <row r="5" spans="1:22" ht="21.6" customHeight="1" x14ac:dyDescent="0.3">
      <c r="A5" s="3" t="s">
        <v>34</v>
      </c>
      <c r="B5" s="3"/>
      <c r="C5" s="3"/>
    </row>
    <row r="6" spans="1:22" ht="21.6" customHeight="1" x14ac:dyDescent="0.3">
      <c r="A6" s="3" t="s">
        <v>35</v>
      </c>
      <c r="B6" s="3"/>
      <c r="C6" s="3"/>
    </row>
    <row r="7" spans="1:22" s="6" customFormat="1" ht="43.5" customHeight="1" x14ac:dyDescent="0.3">
      <c r="A7" s="185" t="s">
        <v>12</v>
      </c>
      <c r="B7" s="191" t="s">
        <v>19</v>
      </c>
      <c r="C7" s="192"/>
      <c r="D7" s="193"/>
      <c r="E7" s="5" t="s">
        <v>16</v>
      </c>
      <c r="F7" s="185" t="s">
        <v>24</v>
      </c>
      <c r="G7" s="5" t="s">
        <v>17</v>
      </c>
      <c r="H7" s="207" t="s">
        <v>18</v>
      </c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9"/>
      <c r="T7" s="185" t="s">
        <v>20</v>
      </c>
    </row>
    <row r="8" spans="1:22" s="6" customFormat="1" ht="81" customHeight="1" x14ac:dyDescent="0.3">
      <c r="A8" s="205"/>
      <c r="B8" s="7" t="s">
        <v>21</v>
      </c>
      <c r="C8" s="7" t="s">
        <v>22</v>
      </c>
      <c r="D8" s="20" t="s">
        <v>23</v>
      </c>
      <c r="E8" s="8"/>
      <c r="F8" s="206"/>
      <c r="G8" s="8"/>
      <c r="H8" s="9" t="s">
        <v>0</v>
      </c>
      <c r="I8" s="8" t="s">
        <v>1</v>
      </c>
      <c r="J8" s="8" t="s">
        <v>2</v>
      </c>
      <c r="K8" s="8" t="s">
        <v>3</v>
      </c>
      <c r="L8" s="8" t="s">
        <v>4</v>
      </c>
      <c r="M8" s="8" t="s">
        <v>5</v>
      </c>
      <c r="N8" s="8" t="s">
        <v>6</v>
      </c>
      <c r="O8" s="8" t="s">
        <v>7</v>
      </c>
      <c r="P8" s="8" t="s">
        <v>8</v>
      </c>
      <c r="Q8" s="8" t="s">
        <v>13</v>
      </c>
      <c r="R8" s="8" t="s">
        <v>14</v>
      </c>
      <c r="S8" s="8" t="s">
        <v>15</v>
      </c>
      <c r="T8" s="186"/>
    </row>
    <row r="9" spans="1:22" ht="21.6" customHeight="1" x14ac:dyDescent="0.3">
      <c r="A9" s="200" t="s">
        <v>36</v>
      </c>
      <c r="B9" s="28">
        <v>4</v>
      </c>
      <c r="C9" s="28">
        <v>4</v>
      </c>
      <c r="D9" s="187" t="s">
        <v>38</v>
      </c>
      <c r="E9" s="187" t="s">
        <v>25</v>
      </c>
      <c r="F9" s="14" t="s">
        <v>9</v>
      </c>
      <c r="G9" s="15">
        <v>5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89"/>
    </row>
    <row r="10" spans="1:22" ht="18.75" customHeight="1" x14ac:dyDescent="0.3">
      <c r="A10" s="201"/>
      <c r="B10" s="29"/>
      <c r="C10" s="29"/>
      <c r="D10" s="202"/>
      <c r="E10" s="188"/>
      <c r="F10" s="21" t="s">
        <v>10</v>
      </c>
      <c r="G10" s="18">
        <v>45000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90"/>
    </row>
    <row r="11" spans="1:22" ht="21.6" customHeight="1" x14ac:dyDescent="0.3">
      <c r="A11" s="194" t="s">
        <v>37</v>
      </c>
      <c r="B11" s="196">
        <v>4</v>
      </c>
      <c r="C11" s="196">
        <v>4</v>
      </c>
      <c r="D11" s="196" t="s">
        <v>38</v>
      </c>
      <c r="E11" s="10" t="s">
        <v>30</v>
      </c>
      <c r="F11" s="4" t="s">
        <v>9</v>
      </c>
      <c r="G11" s="26">
        <v>5</v>
      </c>
      <c r="H11" s="30">
        <v>5</v>
      </c>
      <c r="I11" s="30">
        <v>5</v>
      </c>
      <c r="J11" s="30">
        <v>5</v>
      </c>
      <c r="K11" s="30">
        <v>5</v>
      </c>
      <c r="L11" s="30">
        <v>5</v>
      </c>
      <c r="M11" s="30">
        <v>5</v>
      </c>
      <c r="N11" s="30">
        <v>5</v>
      </c>
      <c r="O11" s="30">
        <v>5</v>
      </c>
      <c r="P11" s="30">
        <v>5</v>
      </c>
      <c r="Q11" s="30">
        <v>5</v>
      </c>
      <c r="R11" s="30">
        <v>5</v>
      </c>
      <c r="S11" s="30">
        <v>5</v>
      </c>
      <c r="T11" s="198" t="s">
        <v>26</v>
      </c>
      <c r="V11" s="13"/>
    </row>
    <row r="12" spans="1:22" ht="21" customHeight="1" x14ac:dyDescent="0.3">
      <c r="A12" s="195"/>
      <c r="B12" s="197"/>
      <c r="C12" s="197"/>
      <c r="D12" s="197"/>
      <c r="E12" s="11"/>
      <c r="F12" s="12" t="s">
        <v>10</v>
      </c>
      <c r="G12" s="27">
        <f>H12+I12+J12+K12+L12+M12+N12+O12+P12+Q12+R12+S12</f>
        <v>45000</v>
      </c>
      <c r="H12" s="19">
        <v>3750</v>
      </c>
      <c r="I12" s="19">
        <v>3750</v>
      </c>
      <c r="J12" s="19">
        <v>3750</v>
      </c>
      <c r="K12" s="19">
        <v>3750</v>
      </c>
      <c r="L12" s="19">
        <v>3750</v>
      </c>
      <c r="M12" s="19">
        <v>3750</v>
      </c>
      <c r="N12" s="19">
        <v>3750</v>
      </c>
      <c r="O12" s="19">
        <v>3750</v>
      </c>
      <c r="P12" s="19">
        <v>3750</v>
      </c>
      <c r="Q12" s="19">
        <v>3750</v>
      </c>
      <c r="R12" s="19">
        <v>3750</v>
      </c>
      <c r="S12" s="19">
        <v>3750</v>
      </c>
      <c r="T12" s="199"/>
      <c r="V12" s="13"/>
    </row>
    <row r="13" spans="1:22" ht="21.6" customHeight="1" x14ac:dyDescent="0.3">
      <c r="A13" s="182" t="s">
        <v>11</v>
      </c>
      <c r="B13" s="183"/>
      <c r="C13" s="183"/>
      <c r="D13" s="183"/>
      <c r="E13" s="183"/>
      <c r="F13" s="184"/>
      <c r="G13" s="39">
        <f>H13+I13+J13+K13+L13+M13+N13+O13+P13+Q13+R13+S13</f>
        <v>45000</v>
      </c>
      <c r="H13" s="38">
        <v>3750</v>
      </c>
      <c r="I13" s="38">
        <v>3750</v>
      </c>
      <c r="J13" s="38">
        <v>3750</v>
      </c>
      <c r="K13" s="38">
        <v>3750</v>
      </c>
      <c r="L13" s="38">
        <v>3750</v>
      </c>
      <c r="M13" s="38">
        <v>3750</v>
      </c>
      <c r="N13" s="38">
        <v>3750</v>
      </c>
      <c r="O13" s="38">
        <v>3750</v>
      </c>
      <c r="P13" s="38">
        <v>3750</v>
      </c>
      <c r="Q13" s="38">
        <v>3750</v>
      </c>
      <c r="R13" s="38">
        <v>3750</v>
      </c>
      <c r="S13" s="38">
        <v>3750</v>
      </c>
      <c r="T13" s="40"/>
    </row>
    <row r="14" spans="1:22" ht="21.6" customHeight="1" x14ac:dyDescent="0.3">
      <c r="A14" s="2"/>
      <c r="B14" s="2"/>
      <c r="C14" s="2"/>
      <c r="D14" s="2"/>
      <c r="E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2" ht="18.75" x14ac:dyDescent="0.3">
      <c r="A15" s="181"/>
      <c r="B15" s="181"/>
      <c r="C15" s="181"/>
      <c r="D15" s="181"/>
      <c r="E15" s="181"/>
      <c r="F15" s="181"/>
      <c r="G15" s="181"/>
      <c r="H15" s="181"/>
    </row>
  </sheetData>
  <mergeCells count="19">
    <mergeCell ref="A2:R2"/>
    <mergeCell ref="D3:L3"/>
    <mergeCell ref="S3:T3"/>
    <mergeCell ref="A7:A8"/>
    <mergeCell ref="F7:F8"/>
    <mergeCell ref="H7:S7"/>
    <mergeCell ref="A15:H15"/>
    <mergeCell ref="A13:F13"/>
    <mergeCell ref="T7:T8"/>
    <mergeCell ref="E9:E10"/>
    <mergeCell ref="T9:T10"/>
    <mergeCell ref="B7:D7"/>
    <mergeCell ref="A11:A12"/>
    <mergeCell ref="D11:D12"/>
    <mergeCell ref="T11:T12"/>
    <mergeCell ref="B11:B12"/>
    <mergeCell ref="C11:C12"/>
    <mergeCell ref="A9:A10"/>
    <mergeCell ref="D9:D10"/>
  </mergeCells>
  <phoneticPr fontId="6" type="noConversion"/>
  <pageMargins left="0.27559055118110237" right="0" top="0.51181102362204722" bottom="0.39370078740157483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view="pageBreakPreview" zoomScale="80" zoomScaleSheetLayoutView="80" workbookViewId="0">
      <selection activeCell="T2" sqref="T2"/>
    </sheetView>
  </sheetViews>
  <sheetFormatPr defaultRowHeight="18.75" x14ac:dyDescent="0.3"/>
  <cols>
    <col min="1" max="1" width="34.28515625" style="1" customWidth="1"/>
    <col min="2" max="2" width="4.5703125" style="1" customWidth="1"/>
    <col min="3" max="3" width="4.85546875" style="1" customWidth="1"/>
    <col min="4" max="4" width="4.7109375" style="1" customWidth="1"/>
    <col min="5" max="5" width="9.140625" style="1"/>
    <col min="6" max="6" width="5" style="1" customWidth="1"/>
    <col min="7" max="11" width="9.140625" style="1"/>
    <col min="12" max="12" width="9.140625" style="1" customWidth="1"/>
    <col min="13" max="19" width="9.140625" style="1"/>
    <col min="20" max="20" width="10.7109375" style="1" bestFit="1" customWidth="1"/>
    <col min="21" max="16384" width="9.140625" style="1"/>
  </cols>
  <sheetData>
    <row r="1" spans="1:20" ht="21" x14ac:dyDescent="0.3">
      <c r="R1" s="22"/>
      <c r="T1" s="69">
        <v>22353</v>
      </c>
    </row>
    <row r="2" spans="1:20" ht="21.6" customHeight="1" x14ac:dyDescent="0.3">
      <c r="A2" s="203" t="s">
        <v>43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T2" s="25"/>
    </row>
    <row r="3" spans="1:20" ht="21.6" customHeight="1" x14ac:dyDescent="0.35">
      <c r="A3" s="109"/>
      <c r="B3" s="109"/>
      <c r="C3" s="109"/>
      <c r="D3" s="203" t="s">
        <v>29</v>
      </c>
      <c r="E3" s="203"/>
      <c r="F3" s="203"/>
      <c r="G3" s="203"/>
      <c r="H3" s="203"/>
      <c r="I3" s="203"/>
      <c r="J3" s="203"/>
      <c r="K3" s="203"/>
      <c r="L3" s="203"/>
      <c r="M3" s="109"/>
      <c r="N3" s="109"/>
      <c r="O3" s="109"/>
      <c r="P3" s="109"/>
      <c r="Q3" s="109"/>
      <c r="S3" s="204"/>
      <c r="T3" s="204"/>
    </row>
    <row r="4" spans="1:20" x14ac:dyDescent="0.3">
      <c r="A4" s="3" t="s">
        <v>53</v>
      </c>
      <c r="B4" s="3"/>
      <c r="D4" s="3"/>
    </row>
    <row r="5" spans="1:20" x14ac:dyDescent="0.3">
      <c r="A5" s="3" t="s">
        <v>46</v>
      </c>
      <c r="B5" s="3"/>
      <c r="C5" s="3"/>
    </row>
    <row r="6" spans="1:20" x14ac:dyDescent="0.3">
      <c r="A6" s="3" t="s">
        <v>57</v>
      </c>
      <c r="B6" s="3"/>
      <c r="C6" s="3"/>
    </row>
    <row r="7" spans="1:20" s="6" customFormat="1" x14ac:dyDescent="0.3">
      <c r="A7" s="185" t="s">
        <v>12</v>
      </c>
      <c r="B7" s="191" t="s">
        <v>19</v>
      </c>
      <c r="C7" s="192"/>
      <c r="D7" s="193"/>
      <c r="E7" s="5" t="s">
        <v>16</v>
      </c>
      <c r="F7" s="185" t="s">
        <v>24</v>
      </c>
      <c r="G7" s="5" t="s">
        <v>17</v>
      </c>
      <c r="H7" s="207" t="s">
        <v>18</v>
      </c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9"/>
      <c r="T7" s="185" t="s">
        <v>20</v>
      </c>
    </row>
    <row r="8" spans="1:20" s="6" customFormat="1" ht="81" customHeight="1" x14ac:dyDescent="0.3">
      <c r="A8" s="205"/>
      <c r="B8" s="7" t="s">
        <v>21</v>
      </c>
      <c r="C8" s="7" t="s">
        <v>22</v>
      </c>
      <c r="D8" s="20" t="s">
        <v>23</v>
      </c>
      <c r="E8" s="8"/>
      <c r="F8" s="206"/>
      <c r="G8" s="8"/>
      <c r="H8" s="9" t="s">
        <v>0</v>
      </c>
      <c r="I8" s="8" t="s">
        <v>1</v>
      </c>
      <c r="J8" s="8" t="s">
        <v>2</v>
      </c>
      <c r="K8" s="8" t="s">
        <v>3</v>
      </c>
      <c r="L8" s="8" t="s">
        <v>4</v>
      </c>
      <c r="M8" s="8" t="s">
        <v>5</v>
      </c>
      <c r="N8" s="8" t="s">
        <v>6</v>
      </c>
      <c r="O8" s="8" t="s">
        <v>7</v>
      </c>
      <c r="P8" s="8" t="s">
        <v>8</v>
      </c>
      <c r="Q8" s="8" t="s">
        <v>13</v>
      </c>
      <c r="R8" s="8" t="s">
        <v>14</v>
      </c>
      <c r="S8" s="8" t="s">
        <v>15</v>
      </c>
      <c r="T8" s="186"/>
    </row>
    <row r="9" spans="1:20" s="6" customFormat="1" ht="25.5" customHeight="1" x14ac:dyDescent="0.3">
      <c r="A9" s="210" t="s">
        <v>47</v>
      </c>
      <c r="B9" s="46">
        <v>3.1</v>
      </c>
      <c r="C9" s="46">
        <v>3</v>
      </c>
      <c r="D9" s="46" t="s">
        <v>48</v>
      </c>
      <c r="E9" s="46" t="s">
        <v>49</v>
      </c>
      <c r="F9" s="14" t="s">
        <v>9</v>
      </c>
      <c r="G9" s="108">
        <f>G11+G13+G15</f>
        <v>6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46" t="s">
        <v>26</v>
      </c>
    </row>
    <row r="10" spans="1:20" s="6" customFormat="1" x14ac:dyDescent="0.3">
      <c r="A10" s="211"/>
      <c r="B10" s="47"/>
      <c r="C10" s="47"/>
      <c r="D10" s="51"/>
      <c r="E10" s="70"/>
      <c r="F10" s="21" t="s">
        <v>10</v>
      </c>
      <c r="G10" s="18">
        <f>G12+G14+G16</f>
        <v>84851</v>
      </c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47"/>
    </row>
    <row r="11" spans="1:20" s="6" customFormat="1" ht="66.75" customHeight="1" x14ac:dyDescent="0.3">
      <c r="A11" s="72" t="s">
        <v>51</v>
      </c>
      <c r="B11" s="50">
        <v>3.1</v>
      </c>
      <c r="C11" s="50">
        <v>3</v>
      </c>
      <c r="D11" s="50" t="s">
        <v>48</v>
      </c>
      <c r="E11" s="50" t="s">
        <v>49</v>
      </c>
      <c r="F11" s="45" t="s">
        <v>9</v>
      </c>
      <c r="G11" s="73">
        <v>3</v>
      </c>
      <c r="H11" s="74"/>
      <c r="I11" s="74">
        <v>3</v>
      </c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3"/>
    </row>
    <row r="12" spans="1:20" s="6" customFormat="1" x14ac:dyDescent="0.3">
      <c r="A12" s="53"/>
      <c r="B12" s="53"/>
      <c r="C12" s="53"/>
      <c r="D12" s="75"/>
      <c r="E12" s="53"/>
      <c r="F12" s="44" t="s">
        <v>10</v>
      </c>
      <c r="G12" s="76">
        <f>I12</f>
        <v>65966</v>
      </c>
      <c r="H12" s="77"/>
      <c r="I12" s="77">
        <v>65966</v>
      </c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5"/>
    </row>
    <row r="13" spans="1:20" s="6" customFormat="1" ht="56.25" x14ac:dyDescent="0.3">
      <c r="A13" s="72" t="s">
        <v>50</v>
      </c>
      <c r="B13" s="50">
        <v>3.1</v>
      </c>
      <c r="C13" s="50">
        <v>3</v>
      </c>
      <c r="D13" s="50" t="s">
        <v>48</v>
      </c>
      <c r="E13" s="50" t="s">
        <v>49</v>
      </c>
      <c r="F13" s="45" t="s">
        <v>9</v>
      </c>
      <c r="G13" s="73">
        <v>2</v>
      </c>
      <c r="H13" s="74"/>
      <c r="I13" s="74">
        <v>2</v>
      </c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3"/>
    </row>
    <row r="14" spans="1:20" s="6" customFormat="1" x14ac:dyDescent="0.3">
      <c r="A14" s="78"/>
      <c r="B14" s="53"/>
      <c r="C14" s="79"/>
      <c r="D14" s="75"/>
      <c r="E14" s="53"/>
      <c r="F14" s="44" t="s">
        <v>10</v>
      </c>
      <c r="G14" s="76">
        <f>I14</f>
        <v>15793</v>
      </c>
      <c r="H14" s="77"/>
      <c r="I14" s="77">
        <v>15793</v>
      </c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5"/>
    </row>
    <row r="15" spans="1:20" s="6" customFormat="1" ht="37.5" x14ac:dyDescent="0.3">
      <c r="A15" s="72" t="s">
        <v>52</v>
      </c>
      <c r="B15" s="50">
        <v>3.1</v>
      </c>
      <c r="C15" s="50">
        <v>3</v>
      </c>
      <c r="D15" s="50" t="s">
        <v>48</v>
      </c>
      <c r="E15" s="50" t="s">
        <v>49</v>
      </c>
      <c r="F15" s="45" t="s">
        <v>9</v>
      </c>
      <c r="G15" s="73">
        <v>1</v>
      </c>
      <c r="H15" s="74"/>
      <c r="I15" s="74">
        <v>1</v>
      </c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3"/>
    </row>
    <row r="16" spans="1:20" s="6" customFormat="1" x14ac:dyDescent="0.3">
      <c r="A16" s="78"/>
      <c r="B16" s="53"/>
      <c r="C16" s="79"/>
      <c r="D16" s="75"/>
      <c r="E16" s="53"/>
      <c r="F16" s="44" t="s">
        <v>10</v>
      </c>
      <c r="G16" s="76">
        <f>I16</f>
        <v>3092</v>
      </c>
      <c r="H16" s="77"/>
      <c r="I16" s="77">
        <v>3092</v>
      </c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5"/>
    </row>
    <row r="17" spans="1:20" x14ac:dyDescent="0.3">
      <c r="A17" s="212" t="s">
        <v>11</v>
      </c>
      <c r="B17" s="213"/>
      <c r="C17" s="213"/>
      <c r="D17" s="213"/>
      <c r="E17" s="213"/>
      <c r="F17" s="214"/>
      <c r="G17" s="80">
        <f>G12+G14+G16</f>
        <v>84851</v>
      </c>
      <c r="H17" s="80">
        <f>H10</f>
        <v>0</v>
      </c>
      <c r="I17" s="80">
        <f>I12+I14+I16</f>
        <v>84851</v>
      </c>
      <c r="J17" s="80">
        <f t="shared" ref="J17:S17" si="0">J10</f>
        <v>0</v>
      </c>
      <c r="K17" s="80">
        <f t="shared" si="0"/>
        <v>0</v>
      </c>
      <c r="L17" s="80">
        <f t="shared" si="0"/>
        <v>0</v>
      </c>
      <c r="M17" s="80">
        <f t="shared" si="0"/>
        <v>0</v>
      </c>
      <c r="N17" s="80">
        <f t="shared" si="0"/>
        <v>0</v>
      </c>
      <c r="O17" s="80">
        <f t="shared" si="0"/>
        <v>0</v>
      </c>
      <c r="P17" s="80">
        <f t="shared" si="0"/>
        <v>0</v>
      </c>
      <c r="Q17" s="80">
        <f t="shared" si="0"/>
        <v>0</v>
      </c>
      <c r="R17" s="80">
        <f t="shared" si="0"/>
        <v>0</v>
      </c>
      <c r="S17" s="80">
        <f t="shared" si="0"/>
        <v>0</v>
      </c>
      <c r="T17" s="81"/>
    </row>
    <row r="18" spans="1:20" x14ac:dyDescent="0.3">
      <c r="A18" s="52"/>
      <c r="B18" s="52"/>
      <c r="C18" s="52"/>
      <c r="D18" s="52"/>
      <c r="E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</sheetData>
  <mergeCells count="10">
    <mergeCell ref="A9:A10"/>
    <mergeCell ref="A17:F17"/>
    <mergeCell ref="A2:R2"/>
    <mergeCell ref="D3:L3"/>
    <mergeCell ref="S3:T3"/>
    <mergeCell ref="A7:A8"/>
    <mergeCell ref="B7:D7"/>
    <mergeCell ref="F7:F8"/>
    <mergeCell ref="H7:S7"/>
    <mergeCell ref="T7:T8"/>
  </mergeCells>
  <pageMargins left="0.70866141732283472" right="0.70866141732283472" top="0.74803149606299213" bottom="0.74803149606299213" header="0.31496062992125984" footer="0.31496062992125984"/>
  <pageSetup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tabSelected="1" view="pageBreakPreview" topLeftCell="A22" zoomScaleSheetLayoutView="100" workbookViewId="0">
      <selection activeCell="M31" sqref="M31"/>
    </sheetView>
  </sheetViews>
  <sheetFormatPr defaultRowHeight="21.6" customHeight="1" x14ac:dyDescent="0.3"/>
  <cols>
    <col min="1" max="1" width="27.28515625" style="1" customWidth="1"/>
    <col min="2" max="3" width="4.28515625" style="55" customWidth="1"/>
    <col min="4" max="4" width="5" style="55" customWidth="1"/>
    <col min="5" max="5" width="9.7109375" style="1" customWidth="1"/>
    <col min="6" max="6" width="5.28515625" style="1" customWidth="1"/>
    <col min="7" max="7" width="14" style="111" customWidth="1"/>
    <col min="8" max="8" width="8.7109375" style="1" customWidth="1"/>
    <col min="9" max="9" width="10.28515625" style="1" bestFit="1" customWidth="1"/>
    <col min="10" max="10" width="7.5703125" style="1" bestFit="1" customWidth="1"/>
    <col min="11" max="11" width="7.5703125" style="1" customWidth="1"/>
    <col min="12" max="12" width="8.5703125" style="1" bestFit="1" customWidth="1"/>
    <col min="13" max="13" width="7.28515625" style="1" customWidth="1"/>
    <col min="14" max="14" width="7.7109375" style="1" customWidth="1"/>
    <col min="15" max="15" width="7.5703125" style="1" customWidth="1"/>
    <col min="16" max="16" width="6.5703125" style="1" bestFit="1" customWidth="1"/>
    <col min="17" max="17" width="8.28515625" style="1" customWidth="1"/>
    <col min="18" max="18" width="7.85546875" style="1" customWidth="1"/>
    <col min="19" max="19" width="6.7109375" style="1" customWidth="1"/>
    <col min="20" max="20" width="8.5703125" style="1" customWidth="1"/>
    <col min="21" max="16384" width="9.140625" style="1"/>
  </cols>
  <sheetData>
    <row r="1" spans="1:20" ht="23.45" customHeight="1" x14ac:dyDescent="0.3">
      <c r="E1" s="6"/>
      <c r="T1" s="41">
        <v>22363</v>
      </c>
    </row>
    <row r="2" spans="1:20" ht="21.6" customHeight="1" x14ac:dyDescent="0.3">
      <c r="A2" s="203" t="s">
        <v>43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T2" s="25"/>
    </row>
    <row r="3" spans="1:20" ht="21.6" customHeight="1" x14ac:dyDescent="0.35">
      <c r="A3" s="109"/>
      <c r="B3" s="109"/>
      <c r="C3" s="109"/>
      <c r="D3" s="203" t="s">
        <v>29</v>
      </c>
      <c r="E3" s="203"/>
      <c r="F3" s="203"/>
      <c r="G3" s="203"/>
      <c r="H3" s="203"/>
      <c r="I3" s="203"/>
      <c r="J3" s="203"/>
      <c r="K3" s="203"/>
      <c r="L3" s="203"/>
      <c r="M3" s="109"/>
      <c r="N3" s="109"/>
      <c r="O3" s="109"/>
      <c r="P3" s="109"/>
      <c r="Q3" s="109"/>
      <c r="S3" s="204"/>
      <c r="T3" s="204"/>
    </row>
    <row r="4" spans="1:20" ht="29.25" customHeight="1" x14ac:dyDescent="0.3">
      <c r="A4" s="3" t="s">
        <v>53</v>
      </c>
      <c r="B4" s="3"/>
      <c r="C4" s="1"/>
      <c r="D4" s="3"/>
      <c r="G4" s="112"/>
    </row>
    <row r="5" spans="1:20" ht="29.25" customHeight="1" x14ac:dyDescent="0.3">
      <c r="A5" s="3" t="s">
        <v>46</v>
      </c>
      <c r="B5" s="3"/>
      <c r="C5" s="3"/>
      <c r="D5" s="1"/>
      <c r="G5" s="112"/>
    </row>
    <row r="6" spans="1:20" ht="29.25" customHeight="1" x14ac:dyDescent="0.3">
      <c r="A6" s="3" t="s">
        <v>54</v>
      </c>
      <c r="B6" s="3"/>
      <c r="C6" s="3"/>
      <c r="D6" s="1"/>
      <c r="G6" s="112"/>
    </row>
    <row r="7" spans="1:20" s="103" customFormat="1" ht="29.25" customHeight="1" x14ac:dyDescent="0.35">
      <c r="A7" s="105" t="s">
        <v>56</v>
      </c>
      <c r="B7" s="105"/>
      <c r="C7" s="106"/>
      <c r="D7" s="105"/>
      <c r="E7" s="106"/>
      <c r="F7" s="106"/>
      <c r="G7" s="113"/>
      <c r="H7" s="106"/>
      <c r="R7" s="104"/>
      <c r="S7" s="104"/>
    </row>
    <row r="8" spans="1:20" s="103" customFormat="1" ht="29.25" customHeight="1" x14ac:dyDescent="0.35">
      <c r="A8" s="105" t="s">
        <v>55</v>
      </c>
      <c r="B8" s="105"/>
      <c r="C8" s="106"/>
      <c r="D8" s="105"/>
      <c r="E8" s="106"/>
      <c r="F8" s="106"/>
      <c r="G8" s="113"/>
      <c r="H8" s="106"/>
      <c r="R8" s="104"/>
      <c r="S8" s="104"/>
    </row>
    <row r="9" spans="1:20" s="6" customFormat="1" ht="75" customHeight="1" x14ac:dyDescent="0.3">
      <c r="A9" s="185" t="s">
        <v>12</v>
      </c>
      <c r="B9" s="215" t="s">
        <v>19</v>
      </c>
      <c r="C9" s="216"/>
      <c r="D9" s="217"/>
      <c r="E9" s="5" t="s">
        <v>16</v>
      </c>
      <c r="F9" s="185" t="s">
        <v>24</v>
      </c>
      <c r="G9" s="114" t="s">
        <v>17</v>
      </c>
      <c r="H9" s="207" t="s">
        <v>18</v>
      </c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9"/>
      <c r="T9" s="185" t="s">
        <v>27</v>
      </c>
    </row>
    <row r="10" spans="1:20" s="6" customFormat="1" ht="78" customHeight="1" x14ac:dyDescent="0.3">
      <c r="A10" s="205"/>
      <c r="B10" s="56" t="s">
        <v>21</v>
      </c>
      <c r="C10" s="56" t="s">
        <v>22</v>
      </c>
      <c r="D10" s="57" t="s">
        <v>23</v>
      </c>
      <c r="E10" s="8"/>
      <c r="F10" s="206"/>
      <c r="G10" s="115"/>
      <c r="H10" s="9" t="s">
        <v>0</v>
      </c>
      <c r="I10" s="8" t="s">
        <v>1</v>
      </c>
      <c r="J10" s="8" t="s">
        <v>2</v>
      </c>
      <c r="K10" s="8" t="s">
        <v>3</v>
      </c>
      <c r="L10" s="8" t="s">
        <v>4</v>
      </c>
      <c r="M10" s="8" t="s">
        <v>5</v>
      </c>
      <c r="N10" s="8" t="s">
        <v>6</v>
      </c>
      <c r="O10" s="8" t="s">
        <v>7</v>
      </c>
      <c r="P10" s="8" t="s">
        <v>8</v>
      </c>
      <c r="Q10" s="8" t="s">
        <v>13</v>
      </c>
      <c r="R10" s="8" t="s">
        <v>14</v>
      </c>
      <c r="S10" s="8" t="s">
        <v>15</v>
      </c>
      <c r="T10" s="205"/>
    </row>
    <row r="11" spans="1:20" s="62" customFormat="1" ht="24" customHeight="1" x14ac:dyDescent="0.2">
      <c r="A11" s="107" t="s">
        <v>31</v>
      </c>
      <c r="B11" s="58">
        <v>4</v>
      </c>
      <c r="C11" s="58">
        <v>4</v>
      </c>
      <c r="D11" s="59" t="s">
        <v>38</v>
      </c>
      <c r="E11" s="59"/>
      <c r="F11" s="60" t="s">
        <v>10</v>
      </c>
      <c r="G11" s="116">
        <f>G13+G15+G17+G19+G21+G23+G25+G27+G29+G31+G33</f>
        <v>1845000</v>
      </c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59"/>
    </row>
    <row r="12" spans="1:20" s="43" customFormat="1" ht="26.25" customHeight="1" x14ac:dyDescent="0.2">
      <c r="A12" s="219" t="s">
        <v>44</v>
      </c>
      <c r="B12" s="196">
        <v>4</v>
      </c>
      <c r="C12" s="196">
        <v>4</v>
      </c>
      <c r="D12" s="196" t="s">
        <v>38</v>
      </c>
      <c r="E12" s="48" t="s">
        <v>28</v>
      </c>
      <c r="F12" s="42" t="s">
        <v>9</v>
      </c>
      <c r="G12" s="117" t="s">
        <v>58</v>
      </c>
      <c r="H12" s="126" t="s">
        <v>58</v>
      </c>
      <c r="I12" s="88"/>
      <c r="J12" s="88"/>
      <c r="K12" s="90"/>
      <c r="L12" s="90"/>
      <c r="M12" s="90"/>
      <c r="N12" s="92"/>
      <c r="O12" s="92"/>
      <c r="P12" s="92"/>
      <c r="Q12" s="93"/>
      <c r="R12" s="93"/>
      <c r="S12" s="93"/>
      <c r="T12" s="198" t="s">
        <v>41</v>
      </c>
    </row>
    <row r="13" spans="1:20" s="43" customFormat="1" ht="71.25" customHeight="1" x14ac:dyDescent="0.2">
      <c r="A13" s="220"/>
      <c r="B13" s="197"/>
      <c r="C13" s="197"/>
      <c r="D13" s="197"/>
      <c r="E13" s="37"/>
      <c r="F13" s="44" t="s">
        <v>10</v>
      </c>
      <c r="G13" s="118">
        <f>H13+I13+J13+K13+L13+M13+N13+O13+P13+Q13+R13+S13</f>
        <v>362000</v>
      </c>
      <c r="H13" s="127">
        <v>362000</v>
      </c>
      <c r="I13" s="97"/>
      <c r="J13" s="97"/>
      <c r="K13" s="99"/>
      <c r="L13" s="99"/>
      <c r="M13" s="99"/>
      <c r="N13" s="101"/>
      <c r="O13" s="101"/>
      <c r="P13" s="101"/>
      <c r="Q13" s="102"/>
      <c r="R13" s="102"/>
      <c r="S13" s="102"/>
      <c r="T13" s="221"/>
    </row>
    <row r="14" spans="1:20" s="43" customFormat="1" ht="24.95" customHeight="1" x14ac:dyDescent="0.2">
      <c r="A14" s="219" t="s">
        <v>63</v>
      </c>
      <c r="B14" s="196">
        <v>4</v>
      </c>
      <c r="C14" s="196">
        <v>4</v>
      </c>
      <c r="D14" s="196" t="s">
        <v>38</v>
      </c>
      <c r="E14" s="48" t="s">
        <v>28</v>
      </c>
      <c r="F14" s="45" t="s">
        <v>9</v>
      </c>
      <c r="G14" s="119" t="s">
        <v>59</v>
      </c>
      <c r="H14" s="128"/>
      <c r="I14" s="128"/>
      <c r="J14" s="129" t="s">
        <v>59</v>
      </c>
      <c r="K14" s="130"/>
      <c r="L14" s="130"/>
      <c r="M14" s="130"/>
      <c r="N14" s="131"/>
      <c r="O14" s="131"/>
      <c r="P14" s="131"/>
      <c r="Q14" s="132"/>
      <c r="R14" s="132"/>
      <c r="S14" s="132"/>
      <c r="T14" s="198" t="s">
        <v>26</v>
      </c>
    </row>
    <row r="15" spans="1:20" s="43" customFormat="1" ht="50.25" customHeight="1" x14ac:dyDescent="0.2">
      <c r="A15" s="220"/>
      <c r="B15" s="197"/>
      <c r="C15" s="197"/>
      <c r="D15" s="197"/>
      <c r="E15" s="37"/>
      <c r="F15" s="44" t="s">
        <v>10</v>
      </c>
      <c r="G15" s="118">
        <f>H15+I15+J15+K15+L15+M15+N15+O15+P15+Q15+R15+S15</f>
        <v>126290</v>
      </c>
      <c r="H15" s="97"/>
      <c r="I15" s="97"/>
      <c r="J15" s="133">
        <v>126290</v>
      </c>
      <c r="K15" s="99"/>
      <c r="L15" s="99"/>
      <c r="M15" s="99"/>
      <c r="N15" s="101"/>
      <c r="O15" s="101"/>
      <c r="P15" s="101"/>
      <c r="Q15" s="102"/>
      <c r="R15" s="102"/>
      <c r="S15" s="102"/>
      <c r="T15" s="218"/>
    </row>
    <row r="16" spans="1:20" s="43" customFormat="1" ht="24.95" customHeight="1" x14ac:dyDescent="0.2">
      <c r="A16" s="219" t="s">
        <v>45</v>
      </c>
      <c r="B16" s="196">
        <v>4</v>
      </c>
      <c r="C16" s="196">
        <v>4</v>
      </c>
      <c r="D16" s="196" t="s">
        <v>38</v>
      </c>
      <c r="E16" s="48" t="s">
        <v>28</v>
      </c>
      <c r="F16" s="45" t="s">
        <v>9</v>
      </c>
      <c r="G16" s="119" t="s">
        <v>60</v>
      </c>
      <c r="H16" s="128"/>
      <c r="I16" s="128"/>
      <c r="J16" s="129" t="s">
        <v>60</v>
      </c>
      <c r="K16" s="130"/>
      <c r="L16" s="130"/>
      <c r="M16" s="130"/>
      <c r="N16" s="131"/>
      <c r="O16" s="131"/>
      <c r="P16" s="131"/>
      <c r="Q16" s="132"/>
      <c r="R16" s="132"/>
      <c r="S16" s="132"/>
      <c r="T16" s="198" t="s">
        <v>26</v>
      </c>
    </row>
    <row r="17" spans="1:23" s="43" customFormat="1" ht="81" customHeight="1" x14ac:dyDescent="0.2">
      <c r="A17" s="220"/>
      <c r="B17" s="197"/>
      <c r="C17" s="197"/>
      <c r="D17" s="197"/>
      <c r="E17" s="37"/>
      <c r="F17" s="44" t="s">
        <v>10</v>
      </c>
      <c r="G17" s="118">
        <f>H17+I17+J17+K17+L17+M17+N17+O17+P17+Q17+R17+S17</f>
        <v>216200</v>
      </c>
      <c r="H17" s="97"/>
      <c r="I17" s="97"/>
      <c r="J17" s="133">
        <v>216200</v>
      </c>
      <c r="K17" s="99"/>
      <c r="L17" s="99"/>
      <c r="M17" s="99"/>
      <c r="N17" s="101"/>
      <c r="O17" s="101"/>
      <c r="P17" s="101"/>
      <c r="Q17" s="102"/>
      <c r="R17" s="102"/>
      <c r="S17" s="102"/>
      <c r="T17" s="218"/>
    </row>
    <row r="18" spans="1:23" s="43" customFormat="1" ht="24.95" customHeight="1" x14ac:dyDescent="0.2">
      <c r="A18" s="219" t="s">
        <v>73</v>
      </c>
      <c r="B18" s="196">
        <v>4</v>
      </c>
      <c r="C18" s="196">
        <v>4</v>
      </c>
      <c r="D18" s="196" t="s">
        <v>38</v>
      </c>
      <c r="E18" s="175" t="s">
        <v>28</v>
      </c>
      <c r="F18" s="45" t="s">
        <v>9</v>
      </c>
      <c r="G18" s="119" t="s">
        <v>71</v>
      </c>
      <c r="H18" s="128"/>
      <c r="I18" s="128"/>
      <c r="J18" s="129"/>
      <c r="K18" s="176" t="s">
        <v>71</v>
      </c>
      <c r="L18" s="130"/>
      <c r="M18" s="130"/>
      <c r="N18" s="131"/>
      <c r="O18" s="131"/>
      <c r="P18" s="131"/>
      <c r="Q18" s="132"/>
      <c r="R18" s="132"/>
      <c r="S18" s="132"/>
      <c r="T18" s="198" t="s">
        <v>26</v>
      </c>
    </row>
    <row r="19" spans="1:23" s="43" customFormat="1" ht="50.25" customHeight="1" x14ac:dyDescent="0.2">
      <c r="A19" s="220"/>
      <c r="B19" s="197"/>
      <c r="C19" s="197"/>
      <c r="D19" s="197"/>
      <c r="E19" s="37"/>
      <c r="F19" s="44" t="s">
        <v>10</v>
      </c>
      <c r="G19" s="118">
        <v>34600</v>
      </c>
      <c r="H19" s="97"/>
      <c r="I19" s="97"/>
      <c r="J19" s="133"/>
      <c r="K19" s="98">
        <v>34600</v>
      </c>
      <c r="L19" s="99"/>
      <c r="M19" s="99"/>
      <c r="N19" s="101"/>
      <c r="O19" s="101"/>
      <c r="P19" s="101"/>
      <c r="Q19" s="102"/>
      <c r="R19" s="102"/>
      <c r="S19" s="102"/>
      <c r="T19" s="218"/>
    </row>
    <row r="20" spans="1:23" s="43" customFormat="1" ht="24" customHeight="1" x14ac:dyDescent="0.2">
      <c r="A20" s="219" t="s">
        <v>64</v>
      </c>
      <c r="B20" s="196">
        <v>4</v>
      </c>
      <c r="C20" s="196">
        <v>4</v>
      </c>
      <c r="D20" s="196" t="s">
        <v>38</v>
      </c>
      <c r="E20" s="48" t="s">
        <v>28</v>
      </c>
      <c r="F20" s="42" t="s">
        <v>9</v>
      </c>
      <c r="G20" s="120" t="s">
        <v>61</v>
      </c>
      <c r="H20" s="88"/>
      <c r="I20" s="88"/>
      <c r="J20" s="88"/>
      <c r="K20" s="90"/>
      <c r="L20" s="89" t="s">
        <v>61</v>
      </c>
      <c r="M20" s="89"/>
      <c r="N20" s="92"/>
      <c r="O20" s="92"/>
      <c r="P20" s="92"/>
      <c r="Q20" s="93"/>
      <c r="R20" s="93"/>
      <c r="S20" s="93"/>
      <c r="T20" s="198" t="s">
        <v>26</v>
      </c>
    </row>
    <row r="21" spans="1:23" s="43" customFormat="1" ht="93.75" customHeight="1" x14ac:dyDescent="0.2">
      <c r="A21" s="220"/>
      <c r="B21" s="197"/>
      <c r="C21" s="197"/>
      <c r="D21" s="197"/>
      <c r="E21" s="37"/>
      <c r="F21" s="44" t="s">
        <v>10</v>
      </c>
      <c r="G21" s="118">
        <f>H21+I21+J21+K21+L21+M21+N21+O21+P21+Q21+R21+S21</f>
        <v>271287</v>
      </c>
      <c r="H21" s="97"/>
      <c r="I21" s="97"/>
      <c r="J21" s="97"/>
      <c r="K21" s="99"/>
      <c r="L21" s="134">
        <v>271287</v>
      </c>
      <c r="M21" s="98"/>
      <c r="N21" s="101"/>
      <c r="O21" s="101"/>
      <c r="P21" s="101"/>
      <c r="Q21" s="102"/>
      <c r="R21" s="102"/>
      <c r="S21" s="102"/>
      <c r="T21" s="218"/>
    </row>
    <row r="22" spans="1:23" s="94" customFormat="1" ht="24" customHeight="1" x14ac:dyDescent="0.2">
      <c r="A22" s="219" t="s">
        <v>65</v>
      </c>
      <c r="B22" s="240">
        <v>4</v>
      </c>
      <c r="C22" s="240">
        <v>4</v>
      </c>
      <c r="D22" s="240" t="s">
        <v>38</v>
      </c>
      <c r="E22" s="86" t="s">
        <v>28</v>
      </c>
      <c r="F22" s="87" t="s">
        <v>9</v>
      </c>
      <c r="G22" s="120" t="s">
        <v>42</v>
      </c>
      <c r="H22" s="88"/>
      <c r="I22" s="88"/>
      <c r="J22" s="180"/>
      <c r="K22" s="90"/>
      <c r="L22" s="90"/>
      <c r="M22" s="89"/>
      <c r="N22" s="91"/>
      <c r="O22" s="91"/>
      <c r="P22" s="92"/>
      <c r="Q22" s="110" t="s">
        <v>62</v>
      </c>
      <c r="R22" s="93"/>
      <c r="S22" s="93"/>
      <c r="T22" s="242" t="s">
        <v>26</v>
      </c>
      <c r="W22" s="125"/>
    </row>
    <row r="23" spans="1:23" s="94" customFormat="1" ht="37.5" customHeight="1" x14ac:dyDescent="0.2">
      <c r="A23" s="220"/>
      <c r="B23" s="241"/>
      <c r="C23" s="241"/>
      <c r="D23" s="241"/>
      <c r="E23" s="95"/>
      <c r="F23" s="96" t="s">
        <v>10</v>
      </c>
      <c r="G23" s="118">
        <f t="shared" ref="G23:G29" si="0">H23+I23+J23+K23+L23+M23+N23+O23+P23+Q23+R23+S23</f>
        <v>140000</v>
      </c>
      <c r="H23" s="97"/>
      <c r="I23" s="97"/>
      <c r="J23" s="133"/>
      <c r="K23" s="99"/>
      <c r="L23" s="99"/>
      <c r="M23" s="98"/>
      <c r="N23" s="100"/>
      <c r="O23" s="100"/>
      <c r="P23" s="101"/>
      <c r="Q23" s="144">
        <v>140000</v>
      </c>
      <c r="R23" s="102"/>
      <c r="S23" s="102"/>
      <c r="T23" s="243"/>
    </row>
    <row r="24" spans="1:23" ht="18" customHeight="1" x14ac:dyDescent="0.3">
      <c r="A24" s="222" t="s">
        <v>66</v>
      </c>
      <c r="B24" s="196">
        <v>4</v>
      </c>
      <c r="C24" s="196">
        <v>4</v>
      </c>
      <c r="D24" s="196" t="s">
        <v>38</v>
      </c>
      <c r="E24" s="48" t="s">
        <v>25</v>
      </c>
      <c r="F24" s="23" t="s">
        <v>9</v>
      </c>
      <c r="G24" s="121">
        <f t="shared" si="0"/>
        <v>7</v>
      </c>
      <c r="H24" s="135"/>
      <c r="I24" s="135"/>
      <c r="J24" s="135"/>
      <c r="K24" s="136"/>
      <c r="L24" s="137">
        <v>4</v>
      </c>
      <c r="M24" s="137"/>
      <c r="N24" s="138"/>
      <c r="O24" s="138">
        <v>1</v>
      </c>
      <c r="P24" s="138">
        <v>1</v>
      </c>
      <c r="Q24" s="139">
        <v>1</v>
      </c>
      <c r="R24" s="139"/>
      <c r="S24" s="140"/>
      <c r="T24" s="198" t="s">
        <v>26</v>
      </c>
    </row>
    <row r="25" spans="1:23" ht="18.75" x14ac:dyDescent="0.3">
      <c r="A25" s="223"/>
      <c r="B25" s="197"/>
      <c r="C25" s="197"/>
      <c r="D25" s="197"/>
      <c r="E25" s="49"/>
      <c r="F25" s="24" t="s">
        <v>10</v>
      </c>
      <c r="G25" s="118">
        <f t="shared" si="0"/>
        <v>236800</v>
      </c>
      <c r="H25" s="133"/>
      <c r="I25" s="141"/>
      <c r="J25" s="141"/>
      <c r="K25" s="142"/>
      <c r="L25" s="98">
        <v>76800</v>
      </c>
      <c r="M25" s="98"/>
      <c r="N25" s="143"/>
      <c r="O25" s="143">
        <v>30000</v>
      </c>
      <c r="P25" s="143">
        <v>30000</v>
      </c>
      <c r="Q25" s="144">
        <v>100000</v>
      </c>
      <c r="R25" s="144"/>
      <c r="S25" s="145"/>
      <c r="T25" s="218"/>
    </row>
    <row r="26" spans="1:23" s="6" customFormat="1" ht="18.75" customHeight="1" x14ac:dyDescent="0.3">
      <c r="A26" s="222" t="s">
        <v>67</v>
      </c>
      <c r="B26" s="196">
        <v>4</v>
      </c>
      <c r="C26" s="196">
        <v>4</v>
      </c>
      <c r="D26" s="196" t="s">
        <v>38</v>
      </c>
      <c r="E26" s="35" t="s">
        <v>25</v>
      </c>
      <c r="F26" s="36" t="s">
        <v>9</v>
      </c>
      <c r="G26" s="121">
        <f t="shared" si="0"/>
        <v>17</v>
      </c>
      <c r="H26" s="146">
        <v>2</v>
      </c>
      <c r="I26" s="146">
        <v>1</v>
      </c>
      <c r="J26" s="146">
        <v>4</v>
      </c>
      <c r="K26" s="147">
        <v>2</v>
      </c>
      <c r="L26" s="147"/>
      <c r="M26" s="147">
        <v>1</v>
      </c>
      <c r="N26" s="148">
        <v>2</v>
      </c>
      <c r="O26" s="148">
        <v>2</v>
      </c>
      <c r="P26" s="148">
        <v>1</v>
      </c>
      <c r="Q26" s="149">
        <v>1</v>
      </c>
      <c r="R26" s="149">
        <v>1</v>
      </c>
      <c r="S26" s="150"/>
      <c r="T26" s="198" t="s">
        <v>26</v>
      </c>
    </row>
    <row r="27" spans="1:23" s="6" customFormat="1" ht="18.75" x14ac:dyDescent="0.3">
      <c r="A27" s="223"/>
      <c r="B27" s="197"/>
      <c r="C27" s="197"/>
      <c r="D27" s="197"/>
      <c r="E27" s="33"/>
      <c r="F27" s="32" t="s">
        <v>10</v>
      </c>
      <c r="G27" s="118">
        <f t="shared" si="0"/>
        <v>181201</v>
      </c>
      <c r="H27" s="133">
        <v>11935</v>
      </c>
      <c r="I27" s="133">
        <v>1710</v>
      </c>
      <c r="J27" s="133">
        <v>56086</v>
      </c>
      <c r="K27" s="98">
        <v>18620</v>
      </c>
      <c r="L27" s="98"/>
      <c r="M27" s="98">
        <v>2850</v>
      </c>
      <c r="N27" s="143">
        <v>15000</v>
      </c>
      <c r="O27" s="143">
        <v>30000</v>
      </c>
      <c r="P27" s="143">
        <v>25000</v>
      </c>
      <c r="Q27" s="144">
        <v>10000</v>
      </c>
      <c r="R27" s="144">
        <v>10000</v>
      </c>
      <c r="S27" s="151"/>
      <c r="T27" s="218"/>
    </row>
    <row r="28" spans="1:23" s="6" customFormat="1" ht="18.75" customHeight="1" x14ac:dyDescent="0.3">
      <c r="A28" s="222" t="s">
        <v>68</v>
      </c>
      <c r="B28" s="196">
        <v>4</v>
      </c>
      <c r="C28" s="196">
        <v>4</v>
      </c>
      <c r="D28" s="196" t="s">
        <v>38</v>
      </c>
      <c r="E28" s="35" t="s">
        <v>25</v>
      </c>
      <c r="F28" s="36" t="s">
        <v>9</v>
      </c>
      <c r="G28" s="121">
        <f t="shared" si="0"/>
        <v>17</v>
      </c>
      <c r="H28" s="146"/>
      <c r="I28" s="152">
        <v>2</v>
      </c>
      <c r="J28" s="152">
        <v>3</v>
      </c>
      <c r="K28" s="153"/>
      <c r="L28" s="137">
        <v>2</v>
      </c>
      <c r="M28" s="137">
        <v>4</v>
      </c>
      <c r="N28" s="154">
        <v>1</v>
      </c>
      <c r="O28" s="154">
        <v>1</v>
      </c>
      <c r="P28" s="154">
        <v>1</v>
      </c>
      <c r="Q28" s="155">
        <v>1</v>
      </c>
      <c r="R28" s="156">
        <v>2</v>
      </c>
      <c r="S28" s="157"/>
      <c r="T28" s="198" t="s">
        <v>26</v>
      </c>
    </row>
    <row r="29" spans="1:23" s="6" customFormat="1" ht="18.75" x14ac:dyDescent="0.3">
      <c r="A29" s="223"/>
      <c r="B29" s="197"/>
      <c r="C29" s="197"/>
      <c r="D29" s="197"/>
      <c r="E29" s="33"/>
      <c r="F29" s="32" t="s">
        <v>10</v>
      </c>
      <c r="G29" s="118">
        <f t="shared" si="0"/>
        <v>129137</v>
      </c>
      <c r="H29" s="158"/>
      <c r="I29" s="133">
        <v>5098</v>
      </c>
      <c r="J29" s="133">
        <v>12039</v>
      </c>
      <c r="K29" s="159"/>
      <c r="L29" s="98">
        <v>3360</v>
      </c>
      <c r="M29" s="98">
        <v>34640</v>
      </c>
      <c r="N29" s="143">
        <v>15000</v>
      </c>
      <c r="O29" s="143">
        <v>5000</v>
      </c>
      <c r="P29" s="143">
        <v>5000</v>
      </c>
      <c r="Q29" s="160">
        <v>5000</v>
      </c>
      <c r="R29" s="177">
        <v>44000</v>
      </c>
      <c r="S29" s="161"/>
      <c r="T29" s="218"/>
    </row>
    <row r="30" spans="1:23" s="6" customFormat="1" ht="18.75" x14ac:dyDescent="0.3">
      <c r="A30" s="224" t="s">
        <v>69</v>
      </c>
      <c r="B30" s="196">
        <v>4</v>
      </c>
      <c r="C30" s="196">
        <v>4</v>
      </c>
      <c r="D30" s="196" t="s">
        <v>38</v>
      </c>
      <c r="E30" s="48" t="s">
        <v>25</v>
      </c>
      <c r="F30" s="23" t="s">
        <v>9</v>
      </c>
      <c r="G30" s="121">
        <f t="shared" ref="G30:G32" si="1">H30+I30+J30+K30+L30+M30+N30+O30+P30+Q30+R30+S30</f>
        <v>14</v>
      </c>
      <c r="H30" s="152">
        <v>1</v>
      </c>
      <c r="I30" s="152">
        <v>1</v>
      </c>
      <c r="J30" s="152">
        <v>1</v>
      </c>
      <c r="K30" s="137">
        <v>1</v>
      </c>
      <c r="L30" s="137">
        <v>2</v>
      </c>
      <c r="M30" s="137">
        <v>2</v>
      </c>
      <c r="N30" s="154">
        <v>2</v>
      </c>
      <c r="O30" s="162">
        <v>1</v>
      </c>
      <c r="P30" s="154">
        <v>1</v>
      </c>
      <c r="Q30" s="163">
        <v>1</v>
      </c>
      <c r="R30" s="178">
        <v>1</v>
      </c>
      <c r="S30" s="156"/>
      <c r="T30" s="198" t="s">
        <v>26</v>
      </c>
    </row>
    <row r="31" spans="1:23" s="6" customFormat="1" ht="18.75" x14ac:dyDescent="0.3">
      <c r="A31" s="226"/>
      <c r="B31" s="197"/>
      <c r="C31" s="197"/>
      <c r="D31" s="197"/>
      <c r="E31" s="49"/>
      <c r="F31" s="34" t="s">
        <v>10</v>
      </c>
      <c r="G31" s="118">
        <f>H31+I31+J31+K31+L31+M31+N31+O31+P31+Q31+R31+S31</f>
        <v>118335</v>
      </c>
      <c r="H31" s="141">
        <v>630</v>
      </c>
      <c r="I31" s="141">
        <v>630</v>
      </c>
      <c r="J31" s="141">
        <v>630</v>
      </c>
      <c r="K31" s="142">
        <v>630</v>
      </c>
      <c r="L31" s="142">
        <v>3412</v>
      </c>
      <c r="M31" s="142">
        <v>47516</v>
      </c>
      <c r="N31" s="164">
        <v>10630</v>
      </c>
      <c r="O31" s="164">
        <v>630</v>
      </c>
      <c r="P31" s="164">
        <v>10000</v>
      </c>
      <c r="Q31" s="179">
        <v>10000</v>
      </c>
      <c r="R31" s="179">
        <v>33627</v>
      </c>
      <c r="S31" s="165"/>
      <c r="T31" s="218"/>
    </row>
    <row r="32" spans="1:23" s="6" customFormat="1" ht="18.75" x14ac:dyDescent="0.3">
      <c r="A32" s="224" t="s">
        <v>70</v>
      </c>
      <c r="B32" s="196">
        <v>4</v>
      </c>
      <c r="C32" s="196">
        <v>4</v>
      </c>
      <c r="D32" s="196" t="s">
        <v>38</v>
      </c>
      <c r="E32" s="48" t="s">
        <v>25</v>
      </c>
      <c r="F32" s="23" t="s">
        <v>9</v>
      </c>
      <c r="G32" s="121">
        <f t="shared" si="1"/>
        <v>4</v>
      </c>
      <c r="H32" s="166"/>
      <c r="I32" s="166">
        <v>1</v>
      </c>
      <c r="J32" s="166"/>
      <c r="K32" s="167">
        <v>1</v>
      </c>
      <c r="L32" s="167"/>
      <c r="M32" s="167"/>
      <c r="N32" s="168">
        <v>1</v>
      </c>
      <c r="O32" s="168"/>
      <c r="P32" s="168"/>
      <c r="Q32" s="169">
        <v>1</v>
      </c>
      <c r="R32" s="169"/>
      <c r="S32" s="155"/>
      <c r="T32" s="198" t="s">
        <v>26</v>
      </c>
    </row>
    <row r="33" spans="1:20" s="6" customFormat="1" ht="18.75" x14ac:dyDescent="0.3">
      <c r="A33" s="225"/>
      <c r="B33" s="197"/>
      <c r="C33" s="197"/>
      <c r="D33" s="197"/>
      <c r="E33" s="31"/>
      <c r="F33" s="34" t="s">
        <v>10</v>
      </c>
      <c r="G33" s="118">
        <f>H33+I33+J33+K33+L33+M33+N33+O33+P33+Q33+R33+S33</f>
        <v>29150</v>
      </c>
      <c r="H33" s="141"/>
      <c r="I33" s="141">
        <v>2000</v>
      </c>
      <c r="J33" s="141"/>
      <c r="K33" s="142">
        <v>7150</v>
      </c>
      <c r="L33" s="142"/>
      <c r="M33" s="142"/>
      <c r="N33" s="164">
        <v>10000</v>
      </c>
      <c r="O33" s="164"/>
      <c r="P33" s="164"/>
      <c r="Q33" s="165">
        <v>10000</v>
      </c>
      <c r="R33" s="165"/>
      <c r="S33" s="170"/>
      <c r="T33" s="218"/>
    </row>
    <row r="34" spans="1:20" ht="21.6" customHeight="1" x14ac:dyDescent="0.3">
      <c r="A34" s="229" t="s">
        <v>11</v>
      </c>
      <c r="B34" s="230"/>
      <c r="C34" s="230"/>
      <c r="D34" s="230"/>
      <c r="E34" s="230"/>
      <c r="F34" s="231"/>
      <c r="G34" s="122">
        <f>H34+I34+J34+K34+L34+M34+N34+O34+P34+Q34+R34+S34</f>
        <v>1845000</v>
      </c>
      <c r="H34" s="171">
        <f t="shared" ref="H34:R34" si="2">H13+H15+H17+H19+H21+H23+H25+H27+H29+H31+H33</f>
        <v>374565</v>
      </c>
      <c r="I34" s="171">
        <f t="shared" si="2"/>
        <v>9438</v>
      </c>
      <c r="J34" s="171">
        <f t="shared" si="2"/>
        <v>411245</v>
      </c>
      <c r="K34" s="172">
        <f t="shared" si="2"/>
        <v>61000</v>
      </c>
      <c r="L34" s="172">
        <f t="shared" si="2"/>
        <v>354859</v>
      </c>
      <c r="M34" s="172">
        <f t="shared" si="2"/>
        <v>85006</v>
      </c>
      <c r="N34" s="173">
        <f t="shared" si="2"/>
        <v>50630</v>
      </c>
      <c r="O34" s="173">
        <f t="shared" si="2"/>
        <v>65630</v>
      </c>
      <c r="P34" s="173">
        <f t="shared" si="2"/>
        <v>70000</v>
      </c>
      <c r="Q34" s="174">
        <f t="shared" si="2"/>
        <v>275000</v>
      </c>
      <c r="R34" s="174">
        <f t="shared" si="2"/>
        <v>87627</v>
      </c>
      <c r="S34" s="174"/>
      <c r="T34" s="54"/>
    </row>
    <row r="35" spans="1:20" ht="21.6" customHeight="1" x14ac:dyDescent="0.3">
      <c r="G35" s="123"/>
      <c r="H35" s="232">
        <f>SUM(H34:J34)</f>
        <v>795248</v>
      </c>
      <c r="I35" s="232"/>
      <c r="J35" s="232"/>
      <c r="K35" s="233">
        <f>SUM(K34:M34)</f>
        <v>500865</v>
      </c>
      <c r="L35" s="233"/>
      <c r="M35" s="233"/>
      <c r="N35" s="234">
        <f>SUM(N34:P34)</f>
        <v>186260</v>
      </c>
      <c r="O35" s="234"/>
      <c r="P35" s="234"/>
      <c r="Q35" s="235">
        <f>SUM(Q34:S34)</f>
        <v>362627</v>
      </c>
      <c r="R35" s="235"/>
      <c r="S35" s="235"/>
    </row>
    <row r="36" spans="1:20" ht="21.6" customHeight="1" x14ac:dyDescent="0.3">
      <c r="G36" s="123"/>
      <c r="H36" s="236">
        <f>H35/G34</f>
        <v>0.43102872628726285</v>
      </c>
      <c r="I36" s="236"/>
      <c r="J36" s="236"/>
      <c r="K36" s="237">
        <f>K35/G34</f>
        <v>0.27147154471544716</v>
      </c>
      <c r="L36" s="237"/>
      <c r="M36" s="237"/>
      <c r="N36" s="238">
        <f>N35/G34</f>
        <v>0.1009539295392954</v>
      </c>
      <c r="O36" s="238"/>
      <c r="P36" s="238"/>
      <c r="Q36" s="239">
        <f>Q35/G34</f>
        <v>0.19654579945799458</v>
      </c>
      <c r="R36" s="239"/>
      <c r="S36" s="239"/>
    </row>
    <row r="37" spans="1:20" ht="21.6" customHeight="1" x14ac:dyDescent="0.3">
      <c r="D37" s="63"/>
      <c r="E37" s="64"/>
      <c r="H37" s="227" t="s">
        <v>74</v>
      </c>
      <c r="I37" s="227"/>
      <c r="J37" s="227"/>
      <c r="K37" s="227"/>
      <c r="L37" s="227"/>
      <c r="M37" s="227"/>
      <c r="N37" s="228" t="s">
        <v>72</v>
      </c>
      <c r="O37" s="228"/>
      <c r="P37" s="228"/>
      <c r="Q37" s="228"/>
      <c r="R37" s="228"/>
      <c r="S37" s="228"/>
    </row>
    <row r="38" spans="1:20" ht="21.6" customHeight="1" x14ac:dyDescent="0.3">
      <c r="D38" s="63"/>
      <c r="G38" s="111" t="s">
        <v>32</v>
      </c>
    </row>
    <row r="39" spans="1:20" ht="21" customHeight="1" x14ac:dyDescent="0.3">
      <c r="G39" s="124"/>
      <c r="H39" s="65"/>
    </row>
    <row r="40" spans="1:20" ht="0.75" customHeight="1" x14ac:dyDescent="0.3">
      <c r="H40" s="65"/>
      <c r="N40" s="66"/>
    </row>
    <row r="41" spans="1:20" ht="21" hidden="1" customHeight="1" x14ac:dyDescent="0.3"/>
    <row r="42" spans="1:20" ht="21" hidden="1" customHeight="1" x14ac:dyDescent="0.3">
      <c r="H42" s="67"/>
      <c r="K42" s="1" t="s">
        <v>39</v>
      </c>
      <c r="N42" s="68"/>
    </row>
    <row r="43" spans="1:20" ht="21" hidden="1" customHeight="1" x14ac:dyDescent="0.3"/>
    <row r="44" spans="1:20" ht="21" hidden="1" customHeight="1" x14ac:dyDescent="0.3"/>
    <row r="45" spans="1:20" ht="21" hidden="1" customHeight="1" x14ac:dyDescent="0.3"/>
    <row r="46" spans="1:20" ht="21" hidden="1" customHeight="1" x14ac:dyDescent="0.3"/>
    <row r="47" spans="1:20" ht="21" hidden="1" customHeight="1" x14ac:dyDescent="0.3">
      <c r="K47" s="1" t="s">
        <v>40</v>
      </c>
    </row>
  </sheetData>
  <mergeCells count="74">
    <mergeCell ref="A18:A19"/>
    <mergeCell ref="B18:B19"/>
    <mergeCell ref="C18:C19"/>
    <mergeCell ref="D18:D19"/>
    <mergeCell ref="T18:T19"/>
    <mergeCell ref="A22:A23"/>
    <mergeCell ref="B22:B23"/>
    <mergeCell ref="C22:C23"/>
    <mergeCell ref="D22:D23"/>
    <mergeCell ref="T22:T23"/>
    <mergeCell ref="H37:M37"/>
    <mergeCell ref="N37:S37"/>
    <mergeCell ref="A34:F34"/>
    <mergeCell ref="H35:J35"/>
    <mergeCell ref="K35:M35"/>
    <mergeCell ref="N35:P35"/>
    <mergeCell ref="Q35:S35"/>
    <mergeCell ref="H36:J36"/>
    <mergeCell ref="K36:M36"/>
    <mergeCell ref="N36:P36"/>
    <mergeCell ref="Q36:S36"/>
    <mergeCell ref="A30:A31"/>
    <mergeCell ref="B30:B31"/>
    <mergeCell ref="C30:C31"/>
    <mergeCell ref="D30:D31"/>
    <mergeCell ref="T30:T31"/>
    <mergeCell ref="A32:A33"/>
    <mergeCell ref="B32:B33"/>
    <mergeCell ref="C32:C33"/>
    <mergeCell ref="D32:D33"/>
    <mergeCell ref="T32:T33"/>
    <mergeCell ref="A26:A27"/>
    <mergeCell ref="B26:B27"/>
    <mergeCell ref="C26:C27"/>
    <mergeCell ref="D26:D27"/>
    <mergeCell ref="T26:T27"/>
    <mergeCell ref="A28:A29"/>
    <mergeCell ref="B28:B29"/>
    <mergeCell ref="C28:C29"/>
    <mergeCell ref="D28:D29"/>
    <mergeCell ref="T28:T29"/>
    <mergeCell ref="A16:A17"/>
    <mergeCell ref="B16:B17"/>
    <mergeCell ref="C16:C17"/>
    <mergeCell ref="D16:D17"/>
    <mergeCell ref="T16:T17"/>
    <mergeCell ref="A24:A25"/>
    <mergeCell ref="B24:B25"/>
    <mergeCell ref="C24:C25"/>
    <mergeCell ref="D24:D25"/>
    <mergeCell ref="T24:T25"/>
    <mergeCell ref="A20:A21"/>
    <mergeCell ref="B20:B21"/>
    <mergeCell ref="C20:C21"/>
    <mergeCell ref="D20:D21"/>
    <mergeCell ref="T20:T21"/>
    <mergeCell ref="T14:T15"/>
    <mergeCell ref="A12:A13"/>
    <mergeCell ref="B12:B13"/>
    <mergeCell ref="C12:C13"/>
    <mergeCell ref="D12:D13"/>
    <mergeCell ref="T12:T13"/>
    <mergeCell ref="A14:A15"/>
    <mergeCell ref="B14:B15"/>
    <mergeCell ref="C14:C15"/>
    <mergeCell ref="D14:D15"/>
    <mergeCell ref="A2:R2"/>
    <mergeCell ref="D3:L3"/>
    <mergeCell ref="S3:T3"/>
    <mergeCell ref="A9:A10"/>
    <mergeCell ref="B9:D9"/>
    <mergeCell ref="H9:S9"/>
    <mergeCell ref="T9:T10"/>
    <mergeCell ref="F9:F10"/>
  </mergeCells>
  <pageMargins left="0.31496062992125984" right="0.19685039370078741" top="0.31496062992125984" bottom="0.27559055118110237" header="0.31496062992125984" footer="0.27559055118110237"/>
  <pageSetup scale="71" orientation="landscape" r:id="rId1"/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แผนปฏิบัติการปกติ-1.1 ค่าตอบแทน</vt:lpstr>
      <vt:lpstr>แผนปฎิบัติการ(1.2)ครุภัณฑ์</vt:lpstr>
      <vt:lpstr>แผนปฏิบัติการ(1.3)</vt:lpstr>
      <vt:lpstr>'แผนปฏิบัติการ(1.3)'!Print_Titles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Aou</cp:lastModifiedBy>
  <cp:lastPrinted>2018-03-23T08:32:29Z</cp:lastPrinted>
  <dcterms:created xsi:type="dcterms:W3CDTF">2005-03-14T01:40:56Z</dcterms:created>
  <dcterms:modified xsi:type="dcterms:W3CDTF">2018-03-23T08:44:17Z</dcterms:modified>
</cp:coreProperties>
</file>